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234d9349d6c9340/Documents/"/>
    </mc:Choice>
  </mc:AlternateContent>
  <xr:revisionPtr revIDLastSave="67" documentId="8_{91D0C27E-7A35-418E-8221-EE12EB2029D1}" xr6:coauthVersionLast="47" xr6:coauthVersionMax="47" xr10:uidLastSave="{C75444AA-C0EA-4119-9A3C-F27512EFA14C}"/>
  <bookViews>
    <workbookView xWindow="-120" yWindow="-120" windowWidth="29040" windowHeight="15840" xr2:uid="{778697F5-F35F-4FF8-9F49-BDEFA96462B5}"/>
  </bookViews>
  <sheets>
    <sheet name="Ideal Resistance" sheetId="1" r:id="rId1"/>
    <sheet name="Mismatch examp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2" i="1"/>
  <c r="N2" i="1"/>
  <c r="P2" i="1" s="1"/>
  <c r="AL5" i="2"/>
  <c r="AL6" i="2" s="1"/>
  <c r="N5" i="2"/>
  <c r="N6" i="2" s="1"/>
  <c r="AL4" i="2"/>
  <c r="AN4" i="2" s="1"/>
  <c r="AF4" i="2"/>
  <c r="AF5" i="2" s="1"/>
  <c r="N4" i="2"/>
  <c r="P4" i="2" s="1"/>
  <c r="H4" i="2"/>
  <c r="J4" i="2" s="1"/>
  <c r="AL3" i="2"/>
  <c r="AN3" i="2" s="1"/>
  <c r="AF3" i="2"/>
  <c r="AH3" i="2" s="1"/>
  <c r="Z3" i="2"/>
  <c r="Z4" i="2" s="1"/>
  <c r="N3" i="2"/>
  <c r="P3" i="2" s="1"/>
  <c r="H3" i="2"/>
  <c r="J3" i="2" s="1"/>
  <c r="B3" i="2"/>
  <c r="B4" i="2" s="1"/>
  <c r="AL2" i="2"/>
  <c r="AN2" i="2" s="1"/>
  <c r="AF2" i="2"/>
  <c r="AH2" i="2" s="1"/>
  <c r="Z2" i="2"/>
  <c r="AB2" i="2" s="1"/>
  <c r="T2" i="2"/>
  <c r="V2" i="2" s="1"/>
  <c r="N2" i="2"/>
  <c r="P2" i="2" s="1"/>
  <c r="H2" i="2"/>
  <c r="J2" i="2" s="1"/>
  <c r="B2" i="2"/>
  <c r="C2" i="2" s="1"/>
  <c r="A2" i="1"/>
  <c r="B2" i="1" s="1"/>
  <c r="C2" i="1" s="1"/>
  <c r="A3" i="1"/>
  <c r="B3" i="1" s="1"/>
  <c r="C3" i="1" s="1"/>
  <c r="N3" i="1" l="1"/>
  <c r="P3" i="1" s="1"/>
  <c r="O2" i="1"/>
  <c r="Q2" i="1" s="1"/>
  <c r="AH5" i="2"/>
  <c r="AI5" i="2" s="1"/>
  <c r="AG5" i="2"/>
  <c r="AF6" i="2"/>
  <c r="AO4" i="2"/>
  <c r="AC2" i="2"/>
  <c r="D4" i="2"/>
  <c r="E4" i="2" s="1"/>
  <c r="C4" i="2"/>
  <c r="B5" i="2"/>
  <c r="Z5" i="2"/>
  <c r="AB4" i="2"/>
  <c r="AA4" i="2"/>
  <c r="P6" i="2"/>
  <c r="O6" i="2"/>
  <c r="N7" i="2"/>
  <c r="K3" i="2"/>
  <c r="K4" i="2"/>
  <c r="Q2" i="2"/>
  <c r="AN6" i="2"/>
  <c r="AO6" i="2" s="1"/>
  <c r="AM6" i="2"/>
  <c r="AL7" i="2"/>
  <c r="C3" i="2"/>
  <c r="U2" i="2"/>
  <c r="W2" i="2" s="1"/>
  <c r="AN5" i="2"/>
  <c r="AO5" i="2" s="1"/>
  <c r="D3" i="2"/>
  <c r="E3" i="2" s="1"/>
  <c r="P5" i="2"/>
  <c r="AG3" i="2"/>
  <c r="AI3" i="2" s="1"/>
  <c r="O4" i="2"/>
  <c r="Q4" i="2" s="1"/>
  <c r="AM4" i="2"/>
  <c r="O5" i="2"/>
  <c r="AB3" i="2"/>
  <c r="AA2" i="2"/>
  <c r="D2" i="2"/>
  <c r="E2" i="2" s="1"/>
  <c r="AA3" i="2"/>
  <c r="I2" i="2"/>
  <c r="K2" i="2" s="1"/>
  <c r="AG2" i="2"/>
  <c r="AI2" i="2" s="1"/>
  <c r="O3" i="2"/>
  <c r="Q3" i="2" s="1"/>
  <c r="AM3" i="2"/>
  <c r="AO3" i="2" s="1"/>
  <c r="AG4" i="2"/>
  <c r="AH4" i="2"/>
  <c r="AI4" i="2" s="1"/>
  <c r="AM5" i="2"/>
  <c r="I3" i="2"/>
  <c r="T3" i="2"/>
  <c r="H5" i="2"/>
  <c r="I4" i="2"/>
  <c r="O2" i="2"/>
  <c r="AM2" i="2"/>
  <c r="AO2" i="2" s="1"/>
  <c r="A4" i="1"/>
  <c r="N4" i="1" l="1"/>
  <c r="O3" i="1"/>
  <c r="Q3" i="1" s="1"/>
  <c r="N5" i="1"/>
  <c r="O4" i="1"/>
  <c r="P4" i="1"/>
  <c r="Q4" i="1" s="1"/>
  <c r="AN7" i="2"/>
  <c r="AM7" i="2"/>
  <c r="AL8" i="2"/>
  <c r="D5" i="2"/>
  <c r="E5" i="2" s="1"/>
  <c r="C5" i="2"/>
  <c r="B6" i="2"/>
  <c r="Q6" i="2"/>
  <c r="AB5" i="2"/>
  <c r="AC5" i="2" s="1"/>
  <c r="AA5" i="2"/>
  <c r="Z6" i="2"/>
  <c r="P7" i="2"/>
  <c r="Q7" i="2" s="1"/>
  <c r="O7" i="2"/>
  <c r="N8" i="2"/>
  <c r="J5" i="2"/>
  <c r="K5" i="2" s="1"/>
  <c r="I5" i="2"/>
  <c r="H6" i="2"/>
  <c r="AC3" i="2"/>
  <c r="V3" i="2"/>
  <c r="U3" i="2"/>
  <c r="T4" i="2"/>
  <c r="AH6" i="2"/>
  <c r="AI6" i="2" s="1"/>
  <c r="AG6" i="2"/>
  <c r="AF7" i="2"/>
  <c r="Q5" i="2"/>
  <c r="AC4" i="2"/>
  <c r="B4" i="1"/>
  <c r="C4" i="1" s="1"/>
  <c r="A5" i="1"/>
  <c r="P5" i="1" l="1"/>
  <c r="O5" i="1"/>
  <c r="N6" i="1"/>
  <c r="P8" i="2"/>
  <c r="N9" i="2"/>
  <c r="O8" i="2"/>
  <c r="J6" i="2"/>
  <c r="K6" i="2" s="1"/>
  <c r="I6" i="2"/>
  <c r="H7" i="2"/>
  <c r="W3" i="2"/>
  <c r="Z7" i="2"/>
  <c r="AB6" i="2"/>
  <c r="AA6" i="2"/>
  <c r="AF8" i="2"/>
  <c r="AH7" i="2"/>
  <c r="AI7" i="2" s="1"/>
  <c r="AG7" i="2"/>
  <c r="B7" i="2"/>
  <c r="D6" i="2"/>
  <c r="E6" i="2" s="1"/>
  <c r="C6" i="2"/>
  <c r="V4" i="2"/>
  <c r="W4" i="2" s="1"/>
  <c r="U4" i="2"/>
  <c r="T5" i="2"/>
  <c r="AN8" i="2"/>
  <c r="AM8" i="2"/>
  <c r="AL9" i="2"/>
  <c r="AO7" i="2"/>
  <c r="A6" i="1"/>
  <c r="B5" i="1"/>
  <c r="C5" i="1" s="1"/>
  <c r="Q5" i="1" l="1"/>
  <c r="P6" i="1"/>
  <c r="O6" i="1"/>
  <c r="N7" i="1"/>
  <c r="AG8" i="2"/>
  <c r="AF9" i="2"/>
  <c r="AH8" i="2"/>
  <c r="AI8" i="2" s="1"/>
  <c r="AO8" i="2"/>
  <c r="T6" i="2"/>
  <c r="V5" i="2"/>
  <c r="U5" i="2"/>
  <c r="P9" i="2"/>
  <c r="N10" i="2"/>
  <c r="O9" i="2"/>
  <c r="B8" i="2"/>
  <c r="D7" i="2"/>
  <c r="E7" i="2" s="1"/>
  <c r="C7" i="2"/>
  <c r="AC6" i="2"/>
  <c r="Z8" i="2"/>
  <c r="AA7" i="2"/>
  <c r="AB7" i="2"/>
  <c r="AL10" i="2"/>
  <c r="AM9" i="2"/>
  <c r="AN9" i="2"/>
  <c r="AO9" i="2" s="1"/>
  <c r="H8" i="2"/>
  <c r="J7" i="2"/>
  <c r="I7" i="2"/>
  <c r="Q8" i="2"/>
  <c r="B6" i="1"/>
  <c r="C6" i="1" s="1"/>
  <c r="A7" i="1"/>
  <c r="Q6" i="1" l="1"/>
  <c r="O7" i="1"/>
  <c r="N8" i="1"/>
  <c r="P7" i="1"/>
  <c r="Q7" i="1" s="1"/>
  <c r="AB8" i="2"/>
  <c r="AA8" i="2"/>
  <c r="Z9" i="2"/>
  <c r="D8" i="2"/>
  <c r="E8" i="2" s="1"/>
  <c r="C8" i="2"/>
  <c r="B9" i="2"/>
  <c r="P10" i="2"/>
  <c r="Q10" i="2" s="1"/>
  <c r="O10" i="2"/>
  <c r="N11" i="2"/>
  <c r="K7" i="2"/>
  <c r="AN10" i="2"/>
  <c r="AM10" i="2"/>
  <c r="AL11" i="2"/>
  <c r="AH9" i="2"/>
  <c r="AG9" i="2"/>
  <c r="AF10" i="2"/>
  <c r="Q9" i="2"/>
  <c r="W5" i="2"/>
  <c r="H9" i="2"/>
  <c r="I8" i="2"/>
  <c r="J8" i="2"/>
  <c r="K8" i="2" s="1"/>
  <c r="T7" i="2"/>
  <c r="V6" i="2"/>
  <c r="W6" i="2" s="1"/>
  <c r="U6" i="2"/>
  <c r="AC7" i="2"/>
  <c r="B7" i="1"/>
  <c r="C7" i="1" s="1"/>
  <c r="A8" i="1"/>
  <c r="P8" i="1" l="1"/>
  <c r="O8" i="1"/>
  <c r="N9" i="1"/>
  <c r="AN11" i="2"/>
  <c r="AM11" i="2"/>
  <c r="AL12" i="2"/>
  <c r="AH10" i="2"/>
  <c r="AI10" i="2" s="1"/>
  <c r="AG10" i="2"/>
  <c r="AF11" i="2"/>
  <c r="V7" i="2"/>
  <c r="U7" i="2"/>
  <c r="T8" i="2"/>
  <c r="D9" i="2"/>
  <c r="C9" i="2"/>
  <c r="B10" i="2"/>
  <c r="J9" i="2"/>
  <c r="K9" i="2" s="1"/>
  <c r="I9" i="2"/>
  <c r="H10" i="2"/>
  <c r="AI9" i="2"/>
  <c r="AO10" i="2"/>
  <c r="P11" i="2"/>
  <c r="Q11" i="2" s="1"/>
  <c r="O11" i="2"/>
  <c r="N12" i="2"/>
  <c r="AB9" i="2"/>
  <c r="AC9" i="2" s="1"/>
  <c r="AA9" i="2"/>
  <c r="Z10" i="2"/>
  <c r="AC8" i="2"/>
  <c r="A9" i="1"/>
  <c r="B8" i="1"/>
  <c r="C8" i="1" s="1"/>
  <c r="Q8" i="1" l="1"/>
  <c r="N10" i="1"/>
  <c r="O9" i="1"/>
  <c r="P9" i="1"/>
  <c r="Q9" i="1" s="1"/>
  <c r="B11" i="2"/>
  <c r="D10" i="2"/>
  <c r="C10" i="2"/>
  <c r="V8" i="2"/>
  <c r="W8" i="2" s="1"/>
  <c r="U8" i="2"/>
  <c r="T9" i="2"/>
  <c r="AB10" i="2"/>
  <c r="AA10" i="2"/>
  <c r="Z11" i="2"/>
  <c r="J10" i="2"/>
  <c r="K10" i="2" s="1"/>
  <c r="I10" i="2"/>
  <c r="H11" i="2"/>
  <c r="W7" i="2"/>
  <c r="AF12" i="2"/>
  <c r="AH11" i="2"/>
  <c r="AG11" i="2"/>
  <c r="E9" i="2"/>
  <c r="P12" i="2"/>
  <c r="O12" i="2"/>
  <c r="N13" i="2"/>
  <c r="AL13" i="2"/>
  <c r="AN12" i="2"/>
  <c r="AM12" i="2"/>
  <c r="AO11" i="2"/>
  <c r="B9" i="1"/>
  <c r="C9" i="1" s="1"/>
  <c r="A10" i="1"/>
  <c r="P10" i="1" l="1"/>
  <c r="O10" i="1"/>
  <c r="N11" i="1"/>
  <c r="AI11" i="2"/>
  <c r="AF13" i="2"/>
  <c r="AH12" i="2"/>
  <c r="AG12" i="2"/>
  <c r="J11" i="2"/>
  <c r="K11" i="2" s="1"/>
  <c r="I11" i="2"/>
  <c r="H12" i="2"/>
  <c r="Z12" i="2"/>
  <c r="AA11" i="2"/>
  <c r="AB11" i="2"/>
  <c r="AC11" i="2" s="1"/>
  <c r="AC10" i="2"/>
  <c r="E10" i="2"/>
  <c r="AO12" i="2"/>
  <c r="T10" i="2"/>
  <c r="V9" i="2"/>
  <c r="W9" i="2" s="1"/>
  <c r="U9" i="2"/>
  <c r="AL14" i="2"/>
  <c r="AM13" i="2"/>
  <c r="AN13" i="2"/>
  <c r="AO13" i="2" s="1"/>
  <c r="O13" i="2"/>
  <c r="N14" i="2"/>
  <c r="P13" i="2"/>
  <c r="Q13" i="2" s="1"/>
  <c r="Q12" i="2"/>
  <c r="C11" i="2"/>
  <c r="D11" i="2"/>
  <c r="E11" i="2" s="1"/>
  <c r="B12" i="2"/>
  <c r="A11" i="1"/>
  <c r="B10" i="1"/>
  <c r="C10" i="1" s="1"/>
  <c r="Q10" i="1" l="1"/>
  <c r="P11" i="1"/>
  <c r="N12" i="1"/>
  <c r="O11" i="1"/>
  <c r="D12" i="2"/>
  <c r="E12" i="2" s="1"/>
  <c r="C12" i="2"/>
  <c r="B13" i="2"/>
  <c r="AI12" i="2"/>
  <c r="AB12" i="2"/>
  <c r="AA12" i="2"/>
  <c r="Z13" i="2"/>
  <c r="P14" i="2"/>
  <c r="Q14" i="2" s="1"/>
  <c r="O14" i="2"/>
  <c r="N15" i="2"/>
  <c r="AH13" i="2"/>
  <c r="AI13" i="2" s="1"/>
  <c r="AG13" i="2"/>
  <c r="AF14" i="2"/>
  <c r="V10" i="2"/>
  <c r="W10" i="2" s="1"/>
  <c r="U10" i="2"/>
  <c r="T11" i="2"/>
  <c r="H13" i="2"/>
  <c r="I12" i="2"/>
  <c r="J12" i="2"/>
  <c r="AN14" i="2"/>
  <c r="AM14" i="2"/>
  <c r="AL15" i="2"/>
  <c r="A12" i="1"/>
  <c r="B11" i="1"/>
  <c r="C11" i="1" s="1"/>
  <c r="O12" i="1" l="1"/>
  <c r="P12" i="1"/>
  <c r="Q12" i="1" s="1"/>
  <c r="N13" i="1"/>
  <c r="Q11" i="1"/>
  <c r="V11" i="2"/>
  <c r="U11" i="2"/>
  <c r="T12" i="2"/>
  <c r="AC12" i="2"/>
  <c r="AN15" i="2"/>
  <c r="AO15" i="2" s="1"/>
  <c r="AM15" i="2"/>
  <c r="AL16" i="2"/>
  <c r="AB13" i="2"/>
  <c r="AC13" i="2" s="1"/>
  <c r="AA13" i="2"/>
  <c r="Z14" i="2"/>
  <c r="AO14" i="2"/>
  <c r="K12" i="2"/>
  <c r="D13" i="2"/>
  <c r="E13" i="2" s="1"/>
  <c r="C13" i="2"/>
  <c r="B14" i="2"/>
  <c r="AH14" i="2"/>
  <c r="AI14" i="2" s="1"/>
  <c r="AG14" i="2"/>
  <c r="AF15" i="2"/>
  <c r="P15" i="2"/>
  <c r="O15" i="2"/>
  <c r="N16" i="2"/>
  <c r="J13" i="2"/>
  <c r="I13" i="2"/>
  <c r="H14" i="2"/>
  <c r="B12" i="1"/>
  <c r="C12" i="1" s="1"/>
  <c r="A13" i="1"/>
  <c r="A14" i="1" s="1"/>
  <c r="P13" i="1" l="1"/>
  <c r="O13" i="1"/>
  <c r="N14" i="1"/>
  <c r="AB14" i="2"/>
  <c r="Z15" i="2"/>
  <c r="AA14" i="2"/>
  <c r="K13" i="2"/>
  <c r="N17" i="2"/>
  <c r="P16" i="2"/>
  <c r="Q16" i="2" s="1"/>
  <c r="O16" i="2"/>
  <c r="Q15" i="2"/>
  <c r="V12" i="2"/>
  <c r="W12" i="2" s="1"/>
  <c r="U12" i="2"/>
  <c r="T13" i="2"/>
  <c r="B15" i="2"/>
  <c r="D14" i="2"/>
  <c r="E14" i="2" s="1"/>
  <c r="C14" i="2"/>
  <c r="AL17" i="2"/>
  <c r="AN16" i="2"/>
  <c r="AO16" i="2" s="1"/>
  <c r="AM16" i="2"/>
  <c r="AF16" i="2"/>
  <c r="AH15" i="2"/>
  <c r="AG15" i="2"/>
  <c r="J14" i="2"/>
  <c r="I14" i="2"/>
  <c r="H15" i="2"/>
  <c r="W11" i="2"/>
  <c r="A15" i="1"/>
  <c r="B14" i="1"/>
  <c r="C14" i="1" s="1"/>
  <c r="B13" i="1"/>
  <c r="Q13" i="1" l="1"/>
  <c r="P14" i="1"/>
  <c r="N15" i="1"/>
  <c r="O14" i="1"/>
  <c r="AL18" i="2"/>
  <c r="AM17" i="2"/>
  <c r="AN17" i="2"/>
  <c r="AO17" i="2" s="1"/>
  <c r="T14" i="2"/>
  <c r="V13" i="2"/>
  <c r="W13" i="2" s="1"/>
  <c r="U13" i="2"/>
  <c r="K14" i="2"/>
  <c r="H16" i="2"/>
  <c r="J15" i="2"/>
  <c r="I15" i="2"/>
  <c r="B16" i="2"/>
  <c r="C15" i="2"/>
  <c r="D15" i="2"/>
  <c r="E15" i="2" s="1"/>
  <c r="AI15" i="2"/>
  <c r="AF17" i="2"/>
  <c r="AG16" i="2"/>
  <c r="AH16" i="2"/>
  <c r="Z16" i="2"/>
  <c r="AA15" i="2"/>
  <c r="AB15" i="2"/>
  <c r="AC15" i="2" s="1"/>
  <c r="N18" i="2"/>
  <c r="O17" i="2"/>
  <c r="P17" i="2"/>
  <c r="Q17" i="2" s="1"/>
  <c r="AC14" i="2"/>
  <c r="A16" i="1"/>
  <c r="B15" i="1"/>
  <c r="C15" i="1" s="1"/>
  <c r="C13" i="1"/>
  <c r="N16" i="1" l="1"/>
  <c r="O15" i="1"/>
  <c r="P15" i="1"/>
  <c r="Q15" i="1" s="1"/>
  <c r="Q14" i="1"/>
  <c r="AH17" i="2"/>
  <c r="AG17" i="2"/>
  <c r="AF18" i="2"/>
  <c r="D16" i="2"/>
  <c r="E16" i="2" s="1"/>
  <c r="C16" i="2"/>
  <c r="B17" i="2"/>
  <c r="I16" i="2"/>
  <c r="H17" i="2"/>
  <c r="J16" i="2"/>
  <c r="K16" i="2" s="1"/>
  <c r="P18" i="2"/>
  <c r="Q18" i="2" s="1"/>
  <c r="O18" i="2"/>
  <c r="N19" i="2"/>
  <c r="T15" i="2"/>
  <c r="V14" i="2"/>
  <c r="U14" i="2"/>
  <c r="AB16" i="2"/>
  <c r="AC16" i="2" s="1"/>
  <c r="AA16" i="2"/>
  <c r="Z17" i="2"/>
  <c r="K15" i="2"/>
  <c r="AI16" i="2"/>
  <c r="AN18" i="2"/>
  <c r="AM18" i="2"/>
  <c r="AL19" i="2"/>
  <c r="A17" i="1"/>
  <c r="B16" i="1"/>
  <c r="C16" i="1" s="1"/>
  <c r="N17" i="1" l="1"/>
  <c r="O16" i="1"/>
  <c r="P16" i="1"/>
  <c r="Q16" i="1" s="1"/>
  <c r="V15" i="2"/>
  <c r="U15" i="2"/>
  <c r="T16" i="2"/>
  <c r="W14" i="2"/>
  <c r="P19" i="2"/>
  <c r="Q19" i="2" s="1"/>
  <c r="O19" i="2"/>
  <c r="N20" i="2"/>
  <c r="AN19" i="2"/>
  <c r="AO19" i="2" s="1"/>
  <c r="AM19" i="2"/>
  <c r="AL20" i="2"/>
  <c r="D17" i="2"/>
  <c r="E17" i="2" s="1"/>
  <c r="C17" i="2"/>
  <c r="B18" i="2"/>
  <c r="AH18" i="2"/>
  <c r="AI18" i="2" s="1"/>
  <c r="AG18" i="2"/>
  <c r="AF19" i="2"/>
  <c r="J17" i="2"/>
  <c r="I17" i="2"/>
  <c r="H18" i="2"/>
  <c r="AB17" i="2"/>
  <c r="AA17" i="2"/>
  <c r="Z18" i="2"/>
  <c r="AO18" i="2"/>
  <c r="AI17" i="2"/>
  <c r="B17" i="1"/>
  <c r="C17" i="1" s="1"/>
  <c r="A18" i="1"/>
  <c r="O17" i="1" l="1"/>
  <c r="P17" i="1"/>
  <c r="N18" i="1"/>
  <c r="AF20" i="2"/>
  <c r="AH19" i="2"/>
  <c r="AG19" i="2"/>
  <c r="B19" i="2"/>
  <c r="D18" i="2"/>
  <c r="E18" i="2" s="1"/>
  <c r="C18" i="2"/>
  <c r="AL21" i="2"/>
  <c r="AN20" i="2"/>
  <c r="AM20" i="2"/>
  <c r="Z19" i="2"/>
  <c r="AB18" i="2"/>
  <c r="AC18" i="2" s="1"/>
  <c r="AA18" i="2"/>
  <c r="AC17" i="2"/>
  <c r="J18" i="2"/>
  <c r="K18" i="2" s="1"/>
  <c r="I18" i="2"/>
  <c r="H19" i="2"/>
  <c r="V16" i="2"/>
  <c r="U16" i="2"/>
  <c r="T17" i="2"/>
  <c r="P20" i="2"/>
  <c r="N21" i="2"/>
  <c r="O20" i="2"/>
  <c r="K17" i="2"/>
  <c r="W15" i="2"/>
  <c r="B18" i="1"/>
  <c r="C18" i="1" s="1"/>
  <c r="A19" i="1"/>
  <c r="Q17" i="1" l="1"/>
  <c r="P18" i="1"/>
  <c r="O18" i="1"/>
  <c r="N19" i="1"/>
  <c r="O21" i="2"/>
  <c r="N22" i="2"/>
  <c r="P21" i="2"/>
  <c r="Q21" i="2" s="1"/>
  <c r="Z20" i="2"/>
  <c r="AA19" i="2"/>
  <c r="AB19" i="2"/>
  <c r="AC19" i="2" s="1"/>
  <c r="J19" i="2"/>
  <c r="K19" i="2" s="1"/>
  <c r="I19" i="2"/>
  <c r="H20" i="2"/>
  <c r="AO20" i="2"/>
  <c r="Q20" i="2"/>
  <c r="V17" i="2"/>
  <c r="W17" i="2" s="1"/>
  <c r="U17" i="2"/>
  <c r="T18" i="2"/>
  <c r="AL22" i="2"/>
  <c r="AM21" i="2"/>
  <c r="AN21" i="2"/>
  <c r="AI19" i="2"/>
  <c r="C19" i="2"/>
  <c r="B20" i="2"/>
  <c r="D19" i="2"/>
  <c r="E19" i="2" s="1"/>
  <c r="W16" i="2"/>
  <c r="AF21" i="2"/>
  <c r="AG20" i="2"/>
  <c r="AH20" i="2"/>
  <c r="AI20" i="2" s="1"/>
  <c r="A20" i="1"/>
  <c r="B19" i="1"/>
  <c r="C19" i="1" s="1"/>
  <c r="O19" i="1" l="1"/>
  <c r="P19" i="1"/>
  <c r="Q19" i="1" s="1"/>
  <c r="N20" i="1"/>
  <c r="Q18" i="1"/>
  <c r="T19" i="2"/>
  <c r="U18" i="2"/>
  <c r="V18" i="2"/>
  <c r="W18" i="2" s="1"/>
  <c r="AN22" i="2"/>
  <c r="AM22" i="2"/>
  <c r="AL23" i="2"/>
  <c r="H21" i="2"/>
  <c r="I20" i="2"/>
  <c r="J20" i="2"/>
  <c r="K20" i="2" s="1"/>
  <c r="D20" i="2"/>
  <c r="E20" i="2" s="1"/>
  <c r="C20" i="2"/>
  <c r="B21" i="2"/>
  <c r="AH21" i="2"/>
  <c r="AI21" i="2" s="1"/>
  <c r="AG21" i="2"/>
  <c r="AF22" i="2"/>
  <c r="AB20" i="2"/>
  <c r="AC20" i="2" s="1"/>
  <c r="AA20" i="2"/>
  <c r="Z21" i="2"/>
  <c r="P22" i="2"/>
  <c r="O22" i="2"/>
  <c r="N23" i="2"/>
  <c r="AO21" i="2"/>
  <c r="B20" i="1"/>
  <c r="C20" i="1" s="1"/>
  <c r="A21" i="1"/>
  <c r="P20" i="1" l="1"/>
  <c r="N21" i="1"/>
  <c r="O20" i="1"/>
  <c r="AH22" i="2"/>
  <c r="AI22" i="2" s="1"/>
  <c r="AG22" i="2"/>
  <c r="AF23" i="2"/>
  <c r="P23" i="2"/>
  <c r="Q23" i="2" s="1"/>
  <c r="O23" i="2"/>
  <c r="N24" i="2"/>
  <c r="D21" i="2"/>
  <c r="E21" i="2" s="1"/>
  <c r="C21" i="2"/>
  <c r="B22" i="2"/>
  <c r="AN23" i="2"/>
  <c r="AO23" i="2" s="1"/>
  <c r="AM23" i="2"/>
  <c r="AL24" i="2"/>
  <c r="J21" i="2"/>
  <c r="I21" i="2"/>
  <c r="H22" i="2"/>
  <c r="Q22" i="2"/>
  <c r="AB21" i="2"/>
  <c r="AC21" i="2" s="1"/>
  <c r="AA21" i="2"/>
  <c r="Z22" i="2"/>
  <c r="AO22" i="2"/>
  <c r="V19" i="2"/>
  <c r="W19" i="2" s="1"/>
  <c r="U19" i="2"/>
  <c r="T20" i="2"/>
  <c r="A22" i="1"/>
  <c r="B21" i="1"/>
  <c r="C21" i="1" s="1"/>
  <c r="P21" i="1" l="1"/>
  <c r="N22" i="1"/>
  <c r="O21" i="1"/>
  <c r="Q20" i="1"/>
  <c r="AL25" i="2"/>
  <c r="AN24" i="2"/>
  <c r="AM24" i="2"/>
  <c r="V20" i="2"/>
  <c r="W20" i="2" s="1"/>
  <c r="U20" i="2"/>
  <c r="T21" i="2"/>
  <c r="J22" i="2"/>
  <c r="K22" i="2" s="1"/>
  <c r="I22" i="2"/>
  <c r="H23" i="2"/>
  <c r="B23" i="2"/>
  <c r="D22" i="2"/>
  <c r="E22" i="2" s="1"/>
  <c r="C22" i="2"/>
  <c r="AB22" i="2"/>
  <c r="AA22" i="2"/>
  <c r="Z23" i="2"/>
  <c r="AF24" i="2"/>
  <c r="AH23" i="2"/>
  <c r="AG23" i="2"/>
  <c r="K21" i="2"/>
  <c r="N25" i="2"/>
  <c r="P24" i="2"/>
  <c r="O24" i="2"/>
  <c r="A23" i="1"/>
  <c r="B22" i="1"/>
  <c r="C22" i="1" s="1"/>
  <c r="N23" i="1" l="1"/>
  <c r="P22" i="1"/>
  <c r="O22" i="1"/>
  <c r="Q21" i="1"/>
  <c r="Z24" i="2"/>
  <c r="AA23" i="2"/>
  <c r="AB23" i="2"/>
  <c r="AC23" i="2" s="1"/>
  <c r="J23" i="2"/>
  <c r="K23" i="2" s="1"/>
  <c r="I23" i="2"/>
  <c r="H24" i="2"/>
  <c r="AF25" i="2"/>
  <c r="AG24" i="2"/>
  <c r="AH24" i="2"/>
  <c r="AI24" i="2" s="1"/>
  <c r="Q24" i="2"/>
  <c r="N26" i="2"/>
  <c r="O25" i="2"/>
  <c r="P25" i="2"/>
  <c r="Q25" i="2" s="1"/>
  <c r="AO24" i="2"/>
  <c r="AC22" i="2"/>
  <c r="C23" i="2"/>
  <c r="B24" i="2"/>
  <c r="D23" i="2"/>
  <c r="V21" i="2"/>
  <c r="U21" i="2"/>
  <c r="T22" i="2"/>
  <c r="AI23" i="2"/>
  <c r="AL26" i="2"/>
  <c r="AM25" i="2"/>
  <c r="AN25" i="2"/>
  <c r="AO25" i="2" s="1"/>
  <c r="B23" i="1"/>
  <c r="C23" i="1" s="1"/>
  <c r="A24" i="1"/>
  <c r="B24" i="1" s="1"/>
  <c r="C24" i="1" s="1"/>
  <c r="Q22" i="1" l="1"/>
  <c r="N24" i="1"/>
  <c r="P23" i="1"/>
  <c r="O23" i="1"/>
  <c r="AN26" i="2"/>
  <c r="AO26" i="2" s="1"/>
  <c r="AM26" i="2"/>
  <c r="AL27" i="2"/>
  <c r="H25" i="2"/>
  <c r="I24" i="2"/>
  <c r="J24" i="2"/>
  <c r="K24" i="2" s="1"/>
  <c r="T23" i="2"/>
  <c r="U22" i="2"/>
  <c r="V22" i="2"/>
  <c r="W22" i="2" s="1"/>
  <c r="P26" i="2"/>
  <c r="Q26" i="2" s="1"/>
  <c r="O26" i="2"/>
  <c r="N27" i="2"/>
  <c r="AH25" i="2"/>
  <c r="AI25" i="2" s="1"/>
  <c r="AG25" i="2"/>
  <c r="AF26" i="2"/>
  <c r="E23" i="2"/>
  <c r="W21" i="2"/>
  <c r="D24" i="2"/>
  <c r="C24" i="2"/>
  <c r="B25" i="2"/>
  <c r="AB24" i="2"/>
  <c r="AC24" i="2" s="1"/>
  <c r="AA24" i="2"/>
  <c r="Z25" i="2"/>
  <c r="Q23" i="1" l="1"/>
  <c r="N25" i="1"/>
  <c r="P24" i="1"/>
  <c r="O24" i="1"/>
  <c r="AH26" i="2"/>
  <c r="AI26" i="2" s="1"/>
  <c r="AG26" i="2"/>
  <c r="AF27" i="2"/>
  <c r="P27" i="2"/>
  <c r="Q27" i="2" s="1"/>
  <c r="O27" i="2"/>
  <c r="N28" i="2"/>
  <c r="AN27" i="2"/>
  <c r="AO27" i="2" s="1"/>
  <c r="AM27" i="2"/>
  <c r="AL28" i="2"/>
  <c r="AB25" i="2"/>
  <c r="AC25" i="2" s="1"/>
  <c r="AA25" i="2"/>
  <c r="Z26" i="2"/>
  <c r="V23" i="2"/>
  <c r="W23" i="2" s="1"/>
  <c r="U23" i="2"/>
  <c r="T24" i="2"/>
  <c r="E24" i="2"/>
  <c r="D25" i="2"/>
  <c r="E25" i="2" s="1"/>
  <c r="C25" i="2"/>
  <c r="B26" i="2"/>
  <c r="J25" i="2"/>
  <c r="I25" i="2"/>
  <c r="H26" i="2"/>
  <c r="Q24" i="1" l="1"/>
  <c r="O25" i="1"/>
  <c r="N26" i="1"/>
  <c r="P25" i="1"/>
  <c r="Q25" i="1" s="1"/>
  <c r="V24" i="2"/>
  <c r="W24" i="2" s="1"/>
  <c r="U24" i="2"/>
  <c r="T25" i="2"/>
  <c r="J26" i="2"/>
  <c r="I26" i="2"/>
  <c r="H27" i="2"/>
  <c r="AN28" i="2"/>
  <c r="AO28" i="2" s="1"/>
  <c r="AM28" i="2"/>
  <c r="AL29" i="2"/>
  <c r="N29" i="2"/>
  <c r="P28" i="2"/>
  <c r="Q28" i="2" s="1"/>
  <c r="O28" i="2"/>
  <c r="K25" i="2"/>
  <c r="B27" i="2"/>
  <c r="D26" i="2"/>
  <c r="E26" i="2" s="1"/>
  <c r="C26" i="2"/>
  <c r="AF28" i="2"/>
  <c r="AH27" i="2"/>
  <c r="AI27" i="2" s="1"/>
  <c r="AG27" i="2"/>
  <c r="AB26" i="2"/>
  <c r="AC26" i="2" s="1"/>
  <c r="AA26" i="2"/>
  <c r="Z27" i="2"/>
  <c r="P26" i="1" l="1"/>
  <c r="O26" i="1"/>
  <c r="N27" i="1"/>
  <c r="C27" i="2"/>
  <c r="B28" i="2"/>
  <c r="D27" i="2"/>
  <c r="E27" i="2" s="1"/>
  <c r="N30" i="2"/>
  <c r="O29" i="2"/>
  <c r="P29" i="2"/>
  <c r="Q29" i="2" s="1"/>
  <c r="AL30" i="2"/>
  <c r="AM29" i="2"/>
  <c r="AN29" i="2"/>
  <c r="AO29" i="2" s="1"/>
  <c r="T26" i="2"/>
  <c r="V25" i="2"/>
  <c r="W25" i="2" s="1"/>
  <c r="U25" i="2"/>
  <c r="AA27" i="2"/>
  <c r="Z28" i="2"/>
  <c r="AB27" i="2"/>
  <c r="AC27" i="2" s="1"/>
  <c r="J27" i="2"/>
  <c r="K27" i="2" s="1"/>
  <c r="H28" i="2"/>
  <c r="I27" i="2"/>
  <c r="K26" i="2"/>
  <c r="AF29" i="2"/>
  <c r="AG28" i="2"/>
  <c r="AH28" i="2"/>
  <c r="AI28" i="2" s="1"/>
  <c r="Q26" i="1" l="1"/>
  <c r="O27" i="1"/>
  <c r="N28" i="1"/>
  <c r="P27" i="1"/>
  <c r="Q27" i="1" s="1"/>
  <c r="U26" i="2"/>
  <c r="T27" i="2"/>
  <c r="V26" i="2"/>
  <c r="W26" i="2" s="1"/>
  <c r="AN30" i="2"/>
  <c r="AO30" i="2" s="1"/>
  <c r="AM30" i="2"/>
  <c r="AH29" i="2"/>
  <c r="AI29" i="2" s="1"/>
  <c r="AG29" i="2"/>
  <c r="AF30" i="2"/>
  <c r="P30" i="2"/>
  <c r="Q30" i="2" s="1"/>
  <c r="O30" i="2"/>
  <c r="D28" i="2"/>
  <c r="E28" i="2" s="1"/>
  <c r="C28" i="2"/>
  <c r="B29" i="2"/>
  <c r="AB28" i="2"/>
  <c r="AC28" i="2" s="1"/>
  <c r="AA28" i="2"/>
  <c r="Z29" i="2"/>
  <c r="H29" i="2"/>
  <c r="J28" i="2"/>
  <c r="I28" i="2"/>
  <c r="O28" i="1" l="1"/>
  <c r="N29" i="1"/>
  <c r="P28" i="1"/>
  <c r="Q28" i="1" s="1"/>
  <c r="AB29" i="2"/>
  <c r="AC29" i="2" s="1"/>
  <c r="AA29" i="2"/>
  <c r="Z30" i="2"/>
  <c r="D29" i="2"/>
  <c r="C29" i="2"/>
  <c r="B30" i="2"/>
  <c r="K28" i="2"/>
  <c r="V27" i="2"/>
  <c r="U27" i="2"/>
  <c r="T28" i="2"/>
  <c r="AH30" i="2"/>
  <c r="AI30" i="2" s="1"/>
  <c r="AG30" i="2"/>
  <c r="J29" i="2"/>
  <c r="K29" i="2" s="1"/>
  <c r="I29" i="2"/>
  <c r="H30" i="2"/>
  <c r="N30" i="1" l="1"/>
  <c r="P29" i="1"/>
  <c r="O29" i="1"/>
  <c r="J30" i="2"/>
  <c r="K30" i="2" s="1"/>
  <c r="I30" i="2"/>
  <c r="D30" i="2"/>
  <c r="E30" i="2" s="1"/>
  <c r="C30" i="2"/>
  <c r="V28" i="2"/>
  <c r="W28" i="2" s="1"/>
  <c r="U28" i="2"/>
  <c r="T29" i="2"/>
  <c r="AB30" i="2"/>
  <c r="AC30" i="2" s="1"/>
  <c r="AA30" i="2"/>
  <c r="W27" i="2"/>
  <c r="E29" i="2"/>
  <c r="Q29" i="1" l="1"/>
  <c r="P30" i="1"/>
  <c r="O30" i="1"/>
  <c r="T30" i="2"/>
  <c r="V29" i="2"/>
  <c r="W29" i="2" s="1"/>
  <c r="U29" i="2"/>
  <c r="Q30" i="1" l="1"/>
  <c r="U30" i="2"/>
  <c r="V30" i="2"/>
  <c r="W30" i="2" s="1"/>
</calcChain>
</file>

<file path=xl/sharedStrings.xml><?xml version="1.0" encoding="utf-8"?>
<sst xmlns="http://schemas.openxmlformats.org/spreadsheetml/2006/main" count="48" uniqueCount="13">
  <si>
    <t>Brightness</t>
  </si>
  <si>
    <t>R</t>
  </si>
  <si>
    <t>Vref</t>
  </si>
  <si>
    <t>Rbright</t>
  </si>
  <si>
    <t>VpforRB=3000</t>
  </si>
  <si>
    <t>RL</t>
  </si>
  <si>
    <t>RR</t>
  </si>
  <si>
    <t>Rref</t>
  </si>
  <si>
    <t>Vdiff</t>
  </si>
  <si>
    <t>Range we might experience</t>
  </si>
  <si>
    <t>Rleft</t>
  </si>
  <si>
    <t>Change This</t>
  </si>
  <si>
    <t>Assume RL1=RL2, RR1=RR2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</si>
</sst>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3.9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Brightness vs Resistance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'Ideal Resistance'!$A$11:$A$19</c:f>
              <c:numCache>
                <c:formatCode>General</c:formatCode>
                <c:ptCount val="9"/>
                <c:pt idx="0">
                  <c:v>1778.2794100389242</c:v>
                </c:pt>
                <c:pt idx="1">
                  <c:v>3162.2776601683822</c:v>
                </c:pt>
                <c:pt idx="2">
                  <c:v>5623.4132519034965</c:v>
                </c:pt>
                <c:pt idx="3">
                  <c:v>10000.000000000011</c:v>
                </c:pt>
                <c:pt idx="4">
                  <c:v>17782.794100389248</c:v>
                </c:pt>
                <c:pt idx="5">
                  <c:v>31622.776601683832</c:v>
                </c:pt>
                <c:pt idx="6">
                  <c:v>56234.132519034982</c:v>
                </c:pt>
                <c:pt idx="7">
                  <c:v>100000.00000000015</c:v>
                </c:pt>
                <c:pt idx="8">
                  <c:v>177827.94100389257</c:v>
                </c:pt>
              </c:numCache>
            </c:numRef>
          </c:xVal>
          <c:yVal>
            <c:numRef>
              <c:f>'Ideal Resistance'!$B$11:$B$19</c:f>
              <c:numCache>
                <c:formatCode>General</c:formatCode>
                <c:ptCount val="9"/>
                <c:pt idx="0">
                  <c:v>749.89420933245549</c:v>
                </c:pt>
                <c:pt idx="1">
                  <c:v>562.34132519034881</c:v>
                </c:pt>
                <c:pt idx="2">
                  <c:v>421.6965034285821</c:v>
                </c:pt>
                <c:pt idx="3">
                  <c:v>316.22776601683779</c:v>
                </c:pt>
                <c:pt idx="4">
                  <c:v>237.1373705661654</c:v>
                </c:pt>
                <c:pt idx="5">
                  <c:v>177.82794100389216</c:v>
                </c:pt>
                <c:pt idx="6">
                  <c:v>133.35214321633231</c:v>
                </c:pt>
                <c:pt idx="7">
                  <c:v>99.999999999999929</c:v>
                </c:pt>
                <c:pt idx="8">
                  <c:v>74.989420933245526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8C-4919-8A0B-9DB2E3CD3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742880"/>
        <c:axId val="473651200"/>
      </c:scatterChart>
      <c:valAx>
        <c:axId val="478742880"/>
        <c:scaling>
          <c:logBase val="10"/>
          <c:orientation val="maxMin"/>
          <c:max val="2000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Brightness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51200"/>
        <c:crosses val="autoZero"/>
        <c:crossBetween val="midCat"/>
      </c:valAx>
      <c:valAx>
        <c:axId val="473651200"/>
        <c:scaling>
          <c:orientation val="minMax"/>
          <c:max val="800"/>
          <c:min val="5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42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tx>
            <c:v>VdiffDueToMismatch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'Ideal Resistance'!$N$2:$N$17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'Ideal Resistance'!$Q$2:$Q$17</c:f>
              <c:numCache>
                <c:formatCode>General</c:formatCode>
                <c:ptCount val="16"/>
                <c:pt idx="0">
                  <c:v>-0.65999999999999992</c:v>
                </c:pt>
                <c:pt idx="1">
                  <c:v>-0.41249999999999992</c:v>
                </c:pt>
                <c:pt idx="2">
                  <c:v>-0.19411764705882342</c:v>
                </c:pt>
                <c:pt idx="3">
                  <c:v>0</c:v>
                </c:pt>
                <c:pt idx="4">
                  <c:v>0.17368421052631566</c:v>
                </c:pt>
                <c:pt idx="5">
                  <c:v>0.3299999999999999</c:v>
                </c:pt>
                <c:pt idx="6">
                  <c:v>0.47142857142857125</c:v>
                </c:pt>
                <c:pt idx="7">
                  <c:v>0.6</c:v>
                </c:pt>
                <c:pt idx="8">
                  <c:v>0.71739130434782605</c:v>
                </c:pt>
                <c:pt idx="9">
                  <c:v>0.82499999999999984</c:v>
                </c:pt>
                <c:pt idx="10">
                  <c:v>0.92400000000000004</c:v>
                </c:pt>
                <c:pt idx="11">
                  <c:v>1.0153846153846153</c:v>
                </c:pt>
                <c:pt idx="12">
                  <c:v>1.1000000000000001</c:v>
                </c:pt>
                <c:pt idx="13">
                  <c:v>1.1785714285714286</c:v>
                </c:pt>
                <c:pt idx="14">
                  <c:v>1.2517241379310344</c:v>
                </c:pt>
                <c:pt idx="15">
                  <c:v>1.3199999999999998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73-4775-A06C-D91B4A0DE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300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tx>
            <c:v>VdiffDueToMismatch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examples'!$B$2:$B$17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examples'!$E$2:$E$17</c:f>
              <c:numCache>
                <c:formatCode>General</c:formatCode>
                <c:ptCount val="16"/>
                <c:pt idx="0">
                  <c:v>-0.65999999999999992</c:v>
                </c:pt>
                <c:pt idx="1">
                  <c:v>-0.41249999999999992</c:v>
                </c:pt>
                <c:pt idx="2">
                  <c:v>-0.19411764705882342</c:v>
                </c:pt>
                <c:pt idx="3">
                  <c:v>0</c:v>
                </c:pt>
                <c:pt idx="4">
                  <c:v>0.17368421052631566</c:v>
                </c:pt>
                <c:pt idx="5">
                  <c:v>0.3299999999999999</c:v>
                </c:pt>
                <c:pt idx="6">
                  <c:v>0.47142857142857125</c:v>
                </c:pt>
                <c:pt idx="7">
                  <c:v>0.6</c:v>
                </c:pt>
                <c:pt idx="8">
                  <c:v>0.71739130434782605</c:v>
                </c:pt>
                <c:pt idx="9">
                  <c:v>0.82499999999999984</c:v>
                </c:pt>
                <c:pt idx="10">
                  <c:v>0.92400000000000004</c:v>
                </c:pt>
                <c:pt idx="11">
                  <c:v>1.0153846153846153</c:v>
                </c:pt>
                <c:pt idx="12">
                  <c:v>1.1000000000000001</c:v>
                </c:pt>
                <c:pt idx="13">
                  <c:v>1.1785714285714286</c:v>
                </c:pt>
                <c:pt idx="14">
                  <c:v>1.2517241379310344</c:v>
                </c:pt>
                <c:pt idx="15">
                  <c:v>1.3199999999999998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C7-4A2C-84C7-153B720BA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350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examples'!$H$2:$H$17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examples'!$K$2:$K$17</c:f>
              <c:numCache>
                <c:formatCode>General</c:formatCode>
                <c:ptCount val="16"/>
                <c:pt idx="0">
                  <c:v>-0.82499999999999996</c:v>
                </c:pt>
                <c:pt idx="1">
                  <c:v>-0.58235294117647041</c:v>
                </c:pt>
                <c:pt idx="2">
                  <c:v>-0.36666666666666664</c:v>
                </c:pt>
                <c:pt idx="3">
                  <c:v>-0.17368421052631566</c:v>
                </c:pt>
                <c:pt idx="4">
                  <c:v>0</c:v>
                </c:pt>
                <c:pt idx="5">
                  <c:v>0.15714285714285708</c:v>
                </c:pt>
                <c:pt idx="6">
                  <c:v>0.3</c:v>
                </c:pt>
                <c:pt idx="7">
                  <c:v>0.43043478260869572</c:v>
                </c:pt>
                <c:pt idx="8">
                  <c:v>0.55000000000000004</c:v>
                </c:pt>
                <c:pt idx="9">
                  <c:v>0.65999999999999992</c:v>
                </c:pt>
                <c:pt idx="10">
                  <c:v>0.76153846153846161</c:v>
                </c:pt>
                <c:pt idx="11">
                  <c:v>0.8555555555555554</c:v>
                </c:pt>
                <c:pt idx="12">
                  <c:v>0.94285714285714262</c:v>
                </c:pt>
                <c:pt idx="13">
                  <c:v>1.0241379310344827</c:v>
                </c:pt>
                <c:pt idx="14">
                  <c:v>1.0999999999999999</c:v>
                </c:pt>
                <c:pt idx="15">
                  <c:v>1.1709677419354836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VdiffDueToMismatch</c:v>
                </c15:tx>
              </c15:filteredSeriesTitle>
            </c:ext>
            <c:ext xmlns:c16="http://schemas.microsoft.com/office/drawing/2014/chart" uri="{C3380CC4-5D6E-409C-BE32-E72D297353CC}">
              <c16:uniqueId val="{00000000-7F21-4C38-B741-76E5D7C07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400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examples'!$N$2:$N$17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examples'!$Q$2:$Q$17</c:f>
              <c:numCache>
                <c:formatCode>General</c:formatCode>
                <c:ptCount val="16"/>
                <c:pt idx="0">
                  <c:v>-0.97058823529411753</c:v>
                </c:pt>
                <c:pt idx="1">
                  <c:v>-0.73333333333333317</c:v>
                </c:pt>
                <c:pt idx="2">
                  <c:v>-0.52105263157894732</c:v>
                </c:pt>
                <c:pt idx="3">
                  <c:v>-0.3299999999999999</c:v>
                </c:pt>
                <c:pt idx="4">
                  <c:v>-0.15714285714285708</c:v>
                </c:pt>
                <c:pt idx="5">
                  <c:v>0</c:v>
                </c:pt>
                <c:pt idx="6">
                  <c:v>0.14347826086956525</c:v>
                </c:pt>
                <c:pt idx="7">
                  <c:v>0.27500000000000008</c:v>
                </c:pt>
                <c:pt idx="8">
                  <c:v>0.39600000000000013</c:v>
                </c:pt>
                <c:pt idx="9">
                  <c:v>0.50769230769230755</c:v>
                </c:pt>
                <c:pt idx="10">
                  <c:v>0.61111111111111116</c:v>
                </c:pt>
                <c:pt idx="11">
                  <c:v>0.70714285714285696</c:v>
                </c:pt>
                <c:pt idx="12">
                  <c:v>0.79655172413793107</c:v>
                </c:pt>
                <c:pt idx="13">
                  <c:v>0.87999999999999989</c:v>
                </c:pt>
                <c:pt idx="14">
                  <c:v>0.95806451612903232</c:v>
                </c:pt>
                <c:pt idx="15">
                  <c:v>1.0312499999999998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VdiffDueToMismatch</c:v>
                </c15:tx>
              </c15:filteredSeriesTitle>
            </c:ext>
            <c:ext xmlns:c16="http://schemas.microsoft.com/office/drawing/2014/chart" uri="{C3380CC4-5D6E-409C-BE32-E72D297353CC}">
              <c16:uniqueId val="{00000000-932A-4998-8F24-94027791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450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examples'!$T$2:$T$17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examples'!$W$2:$W$17</c:f>
              <c:numCache>
                <c:formatCode>General</c:formatCode>
                <c:ptCount val="16"/>
                <c:pt idx="0">
                  <c:v>-1.0999999999999999</c:v>
                </c:pt>
                <c:pt idx="1">
                  <c:v>-0.86842105263157876</c:v>
                </c:pt>
                <c:pt idx="2">
                  <c:v>-0.66</c:v>
                </c:pt>
                <c:pt idx="3">
                  <c:v>-0.47142857142857125</c:v>
                </c:pt>
                <c:pt idx="4">
                  <c:v>-0.3</c:v>
                </c:pt>
                <c:pt idx="5">
                  <c:v>-0.14347826086956525</c:v>
                </c:pt>
                <c:pt idx="6">
                  <c:v>0</c:v>
                </c:pt>
                <c:pt idx="7">
                  <c:v>0.13200000000000001</c:v>
                </c:pt>
                <c:pt idx="8">
                  <c:v>0.25384615384615394</c:v>
                </c:pt>
                <c:pt idx="9">
                  <c:v>0.36666666666666659</c:v>
                </c:pt>
                <c:pt idx="10">
                  <c:v>0.47142857142857136</c:v>
                </c:pt>
                <c:pt idx="11">
                  <c:v>0.56896551724137934</c:v>
                </c:pt>
                <c:pt idx="12">
                  <c:v>0.65999999999999992</c:v>
                </c:pt>
                <c:pt idx="13">
                  <c:v>0.74516129032258072</c:v>
                </c:pt>
                <c:pt idx="14">
                  <c:v>0.82500000000000007</c:v>
                </c:pt>
                <c:pt idx="15">
                  <c:v>0.89999999999999991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VdiffDueToMismatch</c:v>
                </c15:tx>
              </c15:filteredSeriesTitle>
            </c:ext>
            <c:ext xmlns:c16="http://schemas.microsoft.com/office/drawing/2014/chart" uri="{C3380CC4-5D6E-409C-BE32-E72D297353CC}">
              <c16:uniqueId val="{00000000-DB37-4780-A073-00DF116F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500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examples'!$Z$2:$Z$17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examples'!$AC$2:$AC$17</c:f>
              <c:numCache>
                <c:formatCode>General</c:formatCode>
                <c:ptCount val="16"/>
                <c:pt idx="0">
                  <c:v>-1.2157894736842105</c:v>
                </c:pt>
                <c:pt idx="1">
                  <c:v>-0.98999999999999988</c:v>
                </c:pt>
                <c:pt idx="2">
                  <c:v>-0.78571428571428559</c:v>
                </c:pt>
                <c:pt idx="3">
                  <c:v>-0.6</c:v>
                </c:pt>
                <c:pt idx="4">
                  <c:v>-0.43043478260869572</c:v>
                </c:pt>
                <c:pt idx="5">
                  <c:v>-0.27500000000000008</c:v>
                </c:pt>
                <c:pt idx="6">
                  <c:v>-0.13200000000000001</c:v>
                </c:pt>
                <c:pt idx="7">
                  <c:v>0</c:v>
                </c:pt>
                <c:pt idx="8">
                  <c:v>0.12222222222222234</c:v>
                </c:pt>
                <c:pt idx="9">
                  <c:v>0.23571428571428563</c:v>
                </c:pt>
                <c:pt idx="10">
                  <c:v>0.34137931034482749</c:v>
                </c:pt>
                <c:pt idx="11">
                  <c:v>0.44</c:v>
                </c:pt>
                <c:pt idx="12">
                  <c:v>0.53225806451612889</c:v>
                </c:pt>
                <c:pt idx="13">
                  <c:v>0.61875000000000002</c:v>
                </c:pt>
                <c:pt idx="14">
                  <c:v>0.70000000000000007</c:v>
                </c:pt>
                <c:pt idx="15">
                  <c:v>0.77647058823529413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VdiffDueToMismatch</c:v>
                </c15:tx>
              </c15:filteredSeriesTitle>
            </c:ext>
            <c:ext xmlns:c16="http://schemas.microsoft.com/office/drawing/2014/chart" uri="{C3380CC4-5D6E-409C-BE32-E72D297353CC}">
              <c16:uniqueId val="{00000000-07CF-4333-B15B-2CA1BB2D6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550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examples'!$AF$2:$AF$17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examples'!$AI$2:$AI$17</c:f>
              <c:numCache>
                <c:formatCode>General</c:formatCode>
                <c:ptCount val="16"/>
                <c:pt idx="0">
                  <c:v>-1.3199999999999996</c:v>
                </c:pt>
                <c:pt idx="1">
                  <c:v>-1.0999999999999996</c:v>
                </c:pt>
                <c:pt idx="2">
                  <c:v>-0.89999999999999991</c:v>
                </c:pt>
                <c:pt idx="3">
                  <c:v>-0.71739130434782605</c:v>
                </c:pt>
                <c:pt idx="4">
                  <c:v>-0.55000000000000004</c:v>
                </c:pt>
                <c:pt idx="5">
                  <c:v>-0.39600000000000013</c:v>
                </c:pt>
                <c:pt idx="6">
                  <c:v>-0.25384615384615394</c:v>
                </c:pt>
                <c:pt idx="7">
                  <c:v>-0.12222222222222234</c:v>
                </c:pt>
                <c:pt idx="8">
                  <c:v>0</c:v>
                </c:pt>
                <c:pt idx="9">
                  <c:v>0.11379310344827578</c:v>
                </c:pt>
                <c:pt idx="10">
                  <c:v>0.21999999999999992</c:v>
                </c:pt>
                <c:pt idx="11">
                  <c:v>0.31935483870967751</c:v>
                </c:pt>
                <c:pt idx="12">
                  <c:v>0.41249999999999987</c:v>
                </c:pt>
                <c:pt idx="13">
                  <c:v>0.49999999999999994</c:v>
                </c:pt>
                <c:pt idx="14">
                  <c:v>0.58235294117647041</c:v>
                </c:pt>
                <c:pt idx="15">
                  <c:v>0.66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VdiffDueToMismatch</c:v>
                </c15:tx>
              </c15:filteredSeriesTitle>
            </c:ext>
            <c:ext xmlns:c16="http://schemas.microsoft.com/office/drawing/2014/chart" uri="{C3380CC4-5D6E-409C-BE32-E72D297353CC}">
              <c16:uniqueId val="{00000000-6A34-4CC0-9243-F39D8757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VDiff Due To Mismatch</a:t>
            </a:r>
          </a:p>
          <a:p>
            <a:pPr>
              <a:defRPr/>
            </a:pPr>
            <a:r>
              <a:rPr lang="en-US"/>
              <a:t>Rref=150</a:t>
            </a:r>
          </a:p>
          <a:p>
            <a:pPr>
              <a:defRPr/>
            </a:pPr>
            <a:r>
              <a:rPr lang="en-US"/>
              <a:t>RLeft = 600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21889329877485"/>
          <c:y val="0.21547996976568407"/>
          <c:w val="0.80742973718707955"/>
          <c:h val="0.705290886258265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'Mismatch examples'!$AL$2:$AL$17</c:f>
              <c:numCache>
                <c:formatCode>General</c:formatCode>
                <c:ptCount val="1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  <c:pt idx="10">
                  <c:v>650</c:v>
                </c:pt>
                <c:pt idx="11">
                  <c:v>700</c:v>
                </c:pt>
                <c:pt idx="12">
                  <c:v>750</c:v>
                </c:pt>
                <c:pt idx="13">
                  <c:v>800</c:v>
                </c:pt>
                <c:pt idx="14">
                  <c:v>850</c:v>
                </c:pt>
                <c:pt idx="15">
                  <c:v>900</c:v>
                </c:pt>
              </c:numCache>
            </c:numRef>
          </c:xVal>
          <c:yVal>
            <c:numRef>
              <c:f>'Mismatch examples'!$AO$2:$AO$17</c:f>
              <c:numCache>
                <c:formatCode>General</c:formatCode>
                <c:ptCount val="16"/>
                <c:pt idx="0">
                  <c:v>-1.3199999999999996</c:v>
                </c:pt>
                <c:pt idx="1">
                  <c:v>-1.0999999999999996</c:v>
                </c:pt>
                <c:pt idx="2">
                  <c:v>-0.89999999999999991</c:v>
                </c:pt>
                <c:pt idx="3">
                  <c:v>-0.71739130434782605</c:v>
                </c:pt>
                <c:pt idx="4">
                  <c:v>-0.55000000000000004</c:v>
                </c:pt>
                <c:pt idx="5">
                  <c:v>-0.39600000000000013</c:v>
                </c:pt>
                <c:pt idx="6">
                  <c:v>-0.25384615384615394</c:v>
                </c:pt>
                <c:pt idx="7">
                  <c:v>-0.12222222222222234</c:v>
                </c:pt>
                <c:pt idx="8">
                  <c:v>0</c:v>
                </c:pt>
                <c:pt idx="9">
                  <c:v>0.11379310344827578</c:v>
                </c:pt>
                <c:pt idx="10">
                  <c:v>0.21999999999999992</c:v>
                </c:pt>
                <c:pt idx="11">
                  <c:v>0.31935483870967751</c:v>
                </c:pt>
                <c:pt idx="12">
                  <c:v>0.41249999999999987</c:v>
                </c:pt>
                <c:pt idx="13">
                  <c:v>0.49999999999999994</c:v>
                </c:pt>
                <c:pt idx="14">
                  <c:v>0.58235294117647041</c:v>
                </c:pt>
                <c:pt idx="15">
                  <c:v>0.66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VdiffDueToMismatch</c:v>
                </c15:tx>
              </c15:filteredSeriesTitle>
            </c:ext>
            <c:ext xmlns:c16="http://schemas.microsoft.com/office/drawing/2014/chart" uri="{C3380CC4-5D6E-409C-BE32-E72D297353CC}">
              <c16:uniqueId val="{00000000-B33B-4846-A57B-82E443FD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4272"/>
        <c:axId val="894185152"/>
      </c:scatterChart>
      <c:valAx>
        <c:axId val="420424272"/>
        <c:scaling>
          <c:orientation val="minMax"/>
          <c:max val="900"/>
          <c:min val="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</a:t>
                </a:r>
                <a:r>
                  <a:rPr lang="en-US"/>
                  <a:t>Right (Ohm)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85152"/>
        <c:crosses val="autoZero"/>
        <c:crossBetween val="midCat"/>
        <c:majorUnit val="100"/>
      </c:valAx>
      <c:valAx>
        <c:axId val="8941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VDiff(V)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424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381001</xdr:colOff>
      <xdr:row>14</xdr:row>
      <xdr:rowOff>57150</xdr:rowOff>
    </xdr:from>
    <xdr:to>
      <xdr:col>11</xdr:col>
      <xdr:colOff>324630</xdr:colOff>
      <xdr:row>35</xdr:row>
      <xdr:rowOff>219075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6565DDE-3BF2-AB76-0A66-141FA5EC9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2724150"/>
          <a:ext cx="2772554" cy="441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542925</xdr:colOff>
      <xdr:row>2</xdr:row>
      <xdr:rowOff>28575</xdr:rowOff>
    </xdr:from>
    <xdr:to>
      <xdr:col>10</xdr:col>
      <xdr:colOff>238125</xdr:colOff>
      <xdr:row>16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172862B-E4F3-6BB9-9993-095BD4462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171450</xdr:colOff>
      <xdr:row>3</xdr:row>
      <xdr:rowOff>38099</xdr:rowOff>
    </xdr:from>
    <xdr:to>
      <xdr:col>26</xdr:col>
      <xdr:colOff>323850</xdr:colOff>
      <xdr:row>25</xdr:row>
      <xdr:rowOff>47624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D8A693A-B640-43E3-8172-6ABD6C429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361951</xdr:colOff>
      <xdr:row>17</xdr:row>
      <xdr:rowOff>28574</xdr:rowOff>
    </xdr:from>
    <xdr:to>
      <xdr:col>5</xdr:col>
      <xdr:colOff>19051</xdr:colOff>
      <xdr:row>39</xdr:row>
      <xdr:rowOff>38099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4F0DAA0-CBB0-4033-87AA-2779337EB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447676</xdr:colOff>
      <xdr:row>17</xdr:row>
      <xdr:rowOff>47625</xdr:rowOff>
    </xdr:from>
    <xdr:to>
      <xdr:col>11</xdr:col>
      <xdr:colOff>95250</xdr:colOff>
      <xdr:row>39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C0EE55-E763-469F-891B-85216650A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17</xdr:col>
      <xdr:colOff>142875</xdr:colOff>
      <xdr:row>39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718FC10-A319-4C9C-9171-F34B50683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23</xdr:col>
      <xdr:colOff>142875</xdr:colOff>
      <xdr:row>39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342358-3A1F-4048-8644-E9DCE3CDB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29</xdr:col>
      <xdr:colOff>142875</xdr:colOff>
      <xdr:row>39</xdr:row>
      <xdr:rowOff>9525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6160AB8-1BE5-4B40-8317-A0BAB8C13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9525</xdr:colOff>
      <xdr:row>17</xdr:row>
      <xdr:rowOff>9525</xdr:rowOff>
    </xdr:from>
    <xdr:to>
      <xdr:col>35</xdr:col>
      <xdr:colOff>152400</xdr:colOff>
      <xdr:row>39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ECF7386-5D26-477A-95EB-7B26B8241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38100</xdr:colOff>
      <xdr:row>17</xdr:row>
      <xdr:rowOff>9525</xdr:rowOff>
    </xdr:from>
    <xdr:to>
      <xdr:col>41</xdr:col>
      <xdr:colOff>180975</xdr:colOff>
      <xdr:row>39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94D5E2A-F2A9-4264-BD06-EBF8ABCF1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17A3-B7CF-46F2-88C7-512221BE0B21}">
  <dimension ref="A1:V36"/>
  <sheetViews>
    <sheetView tabSelected="1" workbookViewId="0">
      <selection activeCell="U31" sqref="U31"/>
    </sheetView>
  </sheetViews>
  <sheetFormatPr defaultRowHeight="15" x14ac:dyDescent="0.25"/>
  <cols>
    <col min="1" max="1" width="10.5703125" customWidth="1"/>
    <col min="11" max="11" width="15" customWidth="1"/>
  </cols>
  <sheetData>
    <row r="1" spans="1:17" x14ac:dyDescent="0.25">
      <c r="A1" t="s">
        <v>0</v>
      </c>
      <c r="B1" t="s">
        <v>1</v>
      </c>
      <c r="C1" t="s">
        <v>3</v>
      </c>
      <c r="F1" t="s">
        <v>7</v>
      </c>
      <c r="L1" t="s">
        <v>10</v>
      </c>
      <c r="M1" t="s">
        <v>5</v>
      </c>
      <c r="N1" t="s">
        <v>6</v>
      </c>
      <c r="O1" t="s">
        <v>4</v>
      </c>
      <c r="P1" t="s">
        <v>2</v>
      </c>
      <c r="Q1" t="s">
        <v>8</v>
      </c>
    </row>
    <row r="2" spans="1:17" x14ac:dyDescent="0.25">
      <c r="A2">
        <f>10</f>
        <v>10</v>
      </c>
      <c r="B2">
        <f>10^4*(A2/10)^(-0.5)</f>
        <v>10000</v>
      </c>
      <c r="C2">
        <f>B2*4</f>
        <v>40000</v>
      </c>
      <c r="F2">
        <v>150</v>
      </c>
      <c r="K2" s="3" t="s">
        <v>11</v>
      </c>
      <c r="L2" s="4">
        <v>300</v>
      </c>
      <c r="M2">
        <f>$L$2</f>
        <v>300</v>
      </c>
      <c r="N2">
        <f>150</f>
        <v>150</v>
      </c>
      <c r="O2">
        <f>N2/(N2+M2)-M2/(N2+M2)</f>
        <v>-0.33333333333333331</v>
      </c>
      <c r="P2">
        <f>3.3-3.3*'Ideal Resistance'!$F$2/('Ideal Resistance'!$F$2+(M2+N2)/2)</f>
        <v>1.9799999999999998</v>
      </c>
      <c r="Q2">
        <f>P2*O2</f>
        <v>-0.65999999999999992</v>
      </c>
    </row>
    <row r="3" spans="1:17" x14ac:dyDescent="0.25">
      <c r="A3">
        <f>A2*10^0.25</f>
        <v>17.782794100389228</v>
      </c>
      <c r="B3">
        <f>10^4*(A3/10)^(-0.5)</f>
        <v>7498.9420933245583</v>
      </c>
      <c r="C3">
        <f>B3*4</f>
        <v>29995.768373298233</v>
      </c>
      <c r="M3">
        <f t="shared" ref="M3:M30" si="0">$L$2</f>
        <v>300</v>
      </c>
      <c r="N3">
        <f>N2+50</f>
        <v>200</v>
      </c>
      <c r="O3">
        <f>N3/(N3+M3)-M3/(N3+M3)</f>
        <v>-0.19999999999999996</v>
      </c>
      <c r="P3">
        <f>3.3-3.3*'Ideal Resistance'!$F$2/('Ideal Resistance'!$F$2+(M3+N3)/2)</f>
        <v>2.0625</v>
      </c>
      <c r="Q3">
        <f>P3*O3</f>
        <v>-0.41249999999999992</v>
      </c>
    </row>
    <row r="4" spans="1:17" x14ac:dyDescent="0.25">
      <c r="A4">
        <f>A3*10^0.25</f>
        <v>31.622776601683796</v>
      </c>
      <c r="B4">
        <f>10^4*(A4/10)^(-0.5)</f>
        <v>5623.4132519034911</v>
      </c>
      <c r="C4">
        <f>B4*4</f>
        <v>22493.653007613964</v>
      </c>
      <c r="M4">
        <f t="shared" si="0"/>
        <v>300</v>
      </c>
      <c r="N4">
        <f>N3+50</f>
        <v>250</v>
      </c>
      <c r="O4">
        <f>N4/(N4+M4)-M4/(N4+M4)</f>
        <v>-9.0909090909090884E-2</v>
      </c>
      <c r="P4">
        <f>3.3-3.3*'Ideal Resistance'!$F$2/('Ideal Resistance'!$F$2+(M4+N4)/2)</f>
        <v>2.1352941176470583</v>
      </c>
      <c r="Q4">
        <f>P4*O4</f>
        <v>-0.19411764705882342</v>
      </c>
    </row>
    <row r="5" spans="1:17" x14ac:dyDescent="0.25">
      <c r="A5">
        <f>A4*10^0.25</f>
        <v>56.234132519034915</v>
      </c>
      <c r="B5">
        <f>10^4*(A5/10)^(-0.5)</f>
        <v>4216.9650342858222</v>
      </c>
      <c r="C5">
        <f>B5*4</f>
        <v>16867.860137143289</v>
      </c>
      <c r="M5">
        <f t="shared" si="0"/>
        <v>300</v>
      </c>
      <c r="N5">
        <f>N4+50</f>
        <v>300</v>
      </c>
      <c r="O5">
        <f>N5/(N5+M5)-M5/(N5+M5)</f>
        <v>0</v>
      </c>
      <c r="P5">
        <f>3.3-3.3*'Ideal Resistance'!$F$2/('Ideal Resistance'!$F$2+(M5+N5)/2)</f>
        <v>2.1999999999999997</v>
      </c>
      <c r="Q5">
        <f>P5*O5</f>
        <v>0</v>
      </c>
    </row>
    <row r="6" spans="1:17" x14ac:dyDescent="0.25">
      <c r="A6">
        <f>A5*10^0.25</f>
        <v>100.00000000000003</v>
      </c>
      <c r="B6">
        <f>10^4*(A6/10)^(-0.5)</f>
        <v>3162.277660168379</v>
      </c>
      <c r="C6">
        <f>B6*4</f>
        <v>12649.110640673516</v>
      </c>
      <c r="M6">
        <f t="shared" si="0"/>
        <v>300</v>
      </c>
      <c r="N6">
        <f>N5+50</f>
        <v>350</v>
      </c>
      <c r="O6">
        <f>N6/(N6+M6)-M6/(N6+M6)</f>
        <v>7.6923076923076872E-2</v>
      </c>
      <c r="P6">
        <f>3.3-3.3*'Ideal Resistance'!$F$2/('Ideal Resistance'!$F$2+(M6+N6)/2)</f>
        <v>2.257894736842105</v>
      </c>
      <c r="Q6">
        <f>P6*O6</f>
        <v>0.17368421052631566</v>
      </c>
    </row>
    <row r="7" spans="1:17" x14ac:dyDescent="0.25">
      <c r="A7">
        <f>A6*10^0.25</f>
        <v>177.82794100389233</v>
      </c>
      <c r="B7">
        <f>10^4*(A7/10)^(-0.5)</f>
        <v>2371.3737056616551</v>
      </c>
      <c r="C7">
        <f>B7*4</f>
        <v>9485.4948226466204</v>
      </c>
      <c r="M7">
        <f t="shared" si="0"/>
        <v>300</v>
      </c>
      <c r="N7">
        <f>N6+50</f>
        <v>400</v>
      </c>
      <c r="O7">
        <f>N7/(N7+M7)-M7/(N7+M7)</f>
        <v>0.14285714285714285</v>
      </c>
      <c r="P7">
        <f>3.3-3.3*'Ideal Resistance'!$F$2/('Ideal Resistance'!$F$2+(M7+N7)/2)</f>
        <v>2.3099999999999996</v>
      </c>
      <c r="Q7">
        <f>P7*O7</f>
        <v>0.3299999999999999</v>
      </c>
    </row>
    <row r="8" spans="1:17" x14ac:dyDescent="0.25">
      <c r="A8">
        <f>A7*10^0.25</f>
        <v>316.22776601683807</v>
      </c>
      <c r="B8">
        <f>10^4*(A8/10)^(-0.5)</f>
        <v>1778.2794100389224</v>
      </c>
      <c r="C8">
        <f>B8*4</f>
        <v>7113.1176401556895</v>
      </c>
      <c r="M8">
        <f t="shared" si="0"/>
        <v>300</v>
      </c>
      <c r="N8">
        <f>N7+50</f>
        <v>450</v>
      </c>
      <c r="O8">
        <f>N8/(N8+M8)-M8/(N8+M8)</f>
        <v>0.19999999999999996</v>
      </c>
      <c r="P8">
        <f>3.3-3.3*'Ideal Resistance'!$F$2/('Ideal Resistance'!$F$2+(M8+N8)/2)</f>
        <v>2.3571428571428568</v>
      </c>
      <c r="Q8">
        <f>P8*O8</f>
        <v>0.47142857142857125</v>
      </c>
    </row>
    <row r="9" spans="1:17" x14ac:dyDescent="0.25">
      <c r="A9">
        <f>A8*10^0.25</f>
        <v>562.34132519034938</v>
      </c>
      <c r="B9">
        <f>10^4*(A9/10)^(-0.5)</f>
        <v>1333.5214321633237</v>
      </c>
      <c r="C9">
        <f>B9*4</f>
        <v>5334.0857286532946</v>
      </c>
      <c r="M9">
        <f t="shared" si="0"/>
        <v>300</v>
      </c>
      <c r="N9">
        <f>N8+50</f>
        <v>500</v>
      </c>
      <c r="O9">
        <f>N9/(N9+M9)-M9/(N9+M9)</f>
        <v>0.25</v>
      </c>
      <c r="P9">
        <f>3.3-3.3*'Ideal Resistance'!$F$2/('Ideal Resistance'!$F$2+(M9+N9)/2)</f>
        <v>2.4</v>
      </c>
      <c r="Q9">
        <f>P9*O9</f>
        <v>0.6</v>
      </c>
    </row>
    <row r="10" spans="1:17" x14ac:dyDescent="0.25">
      <c r="A10">
        <f>A9*10^0.25</f>
        <v>1000.0000000000007</v>
      </c>
      <c r="B10">
        <f>10^4*(A10/10)^(-0.5)</f>
        <v>999.99999999999966</v>
      </c>
      <c r="C10">
        <f>B10*4</f>
        <v>3999.9999999999986</v>
      </c>
      <c r="M10">
        <f t="shared" si="0"/>
        <v>300</v>
      </c>
      <c r="N10">
        <f>N9+50</f>
        <v>550</v>
      </c>
      <c r="O10">
        <f>N10/(N10+M10)-M10/(N10+M10)</f>
        <v>0.29411764705882354</v>
      </c>
      <c r="P10">
        <f>3.3-3.3*'Ideal Resistance'!$F$2/('Ideal Resistance'!$F$2+(M10+N10)/2)</f>
        <v>2.4391304347826086</v>
      </c>
      <c r="Q10">
        <f>P10*O10</f>
        <v>0.71739130434782605</v>
      </c>
    </row>
    <row r="11" spans="1:17" x14ac:dyDescent="0.25">
      <c r="A11">
        <f>A10*10^0.25</f>
        <v>1778.2794100389242</v>
      </c>
      <c r="B11">
        <f>10^4*(A11/10)^(-0.5)</f>
        <v>749.89420933245549</v>
      </c>
      <c r="C11">
        <f>B11*4</f>
        <v>2999.576837329822</v>
      </c>
      <c r="M11">
        <f t="shared" si="0"/>
        <v>300</v>
      </c>
      <c r="N11">
        <f>N10+50</f>
        <v>600</v>
      </c>
      <c r="O11">
        <f>N11/(N11+M11)-M11/(N11+M11)</f>
        <v>0.33333333333333331</v>
      </c>
      <c r="P11">
        <f>3.3-3.3*'Ideal Resistance'!$F$2/('Ideal Resistance'!$F$2+(M11+N11)/2)</f>
        <v>2.4749999999999996</v>
      </c>
      <c r="Q11">
        <f>P11*O11</f>
        <v>0.82499999999999984</v>
      </c>
    </row>
    <row r="12" spans="1:17" x14ac:dyDescent="0.25">
      <c r="A12" s="1">
        <f>A11*10^0.25</f>
        <v>3162.2776601683822</v>
      </c>
      <c r="B12" s="1">
        <f>10^4*(A12/10)^(-0.5)</f>
        <v>562.34132519034881</v>
      </c>
      <c r="C12" s="1">
        <f>B12*4</f>
        <v>2249.3653007613952</v>
      </c>
      <c r="D12" s="2"/>
      <c r="M12">
        <f t="shared" si="0"/>
        <v>300</v>
      </c>
      <c r="N12">
        <f>N11+50</f>
        <v>650</v>
      </c>
      <c r="O12">
        <f>N12/(N12+M12)-M12/(N12+M12)</f>
        <v>0.36842105263157898</v>
      </c>
      <c r="P12">
        <f>3.3-3.3*'Ideal Resistance'!$F$2/('Ideal Resistance'!$F$2+(M12+N12)/2)</f>
        <v>2.508</v>
      </c>
      <c r="Q12">
        <f>P12*O12</f>
        <v>0.92400000000000004</v>
      </c>
    </row>
    <row r="13" spans="1:17" x14ac:dyDescent="0.25">
      <c r="A13" s="1">
        <f>A12*10^0.25</f>
        <v>5623.4132519034965</v>
      </c>
      <c r="B13" s="1">
        <f>10^4*(A13/10)^(-0.5)</f>
        <v>421.6965034285821</v>
      </c>
      <c r="C13" s="1">
        <f>B13*4</f>
        <v>1686.7860137143284</v>
      </c>
      <c r="D13" s="2"/>
      <c r="M13">
        <f t="shared" si="0"/>
        <v>300</v>
      </c>
      <c r="N13">
        <f>N12+50</f>
        <v>700</v>
      </c>
      <c r="O13">
        <f>N13/(N13+M13)-M13/(N13+M13)</f>
        <v>0.39999999999999997</v>
      </c>
      <c r="P13">
        <f>3.3-3.3*'Ideal Resistance'!$F$2/('Ideal Resistance'!$F$2+(M13+N13)/2)</f>
        <v>2.5384615384615383</v>
      </c>
      <c r="Q13">
        <f>P13*O13</f>
        <v>1.0153846153846153</v>
      </c>
    </row>
    <row r="14" spans="1:17" x14ac:dyDescent="0.25">
      <c r="A14" s="1">
        <f>A13*10^0.25</f>
        <v>10000.000000000011</v>
      </c>
      <c r="B14" s="1">
        <f>10^4*(A14/10)^(-0.5)</f>
        <v>316.22776601683779</v>
      </c>
      <c r="C14" s="1">
        <f>B14*4</f>
        <v>1264.9110640673512</v>
      </c>
      <c r="D14" s="2"/>
      <c r="M14">
        <f t="shared" si="0"/>
        <v>300</v>
      </c>
      <c r="N14">
        <f>N13+50</f>
        <v>750</v>
      </c>
      <c r="O14">
        <f>N14/(N14+M14)-M14/(N14+M14)</f>
        <v>0.4285714285714286</v>
      </c>
      <c r="P14">
        <f>3.3-3.3*'Ideal Resistance'!$F$2/('Ideal Resistance'!$F$2+(M14+N14)/2)</f>
        <v>2.5666666666666664</v>
      </c>
      <c r="Q14">
        <f>P14*O14</f>
        <v>1.1000000000000001</v>
      </c>
    </row>
    <row r="15" spans="1:17" x14ac:dyDescent="0.25">
      <c r="A15" s="1">
        <f>A14*10^0.25</f>
        <v>17782.794100389248</v>
      </c>
      <c r="B15" s="1">
        <f>10^4*(A15/10)^(-0.5)</f>
        <v>237.1373705661654</v>
      </c>
      <c r="C15" s="1">
        <f>B15*4</f>
        <v>948.54948226466161</v>
      </c>
      <c r="D15" s="2"/>
      <c r="M15">
        <f t="shared" si="0"/>
        <v>300</v>
      </c>
      <c r="N15">
        <f>N14+50</f>
        <v>800</v>
      </c>
      <c r="O15">
        <f>N15/(N15+M15)-M15/(N15+M15)</f>
        <v>0.45454545454545459</v>
      </c>
      <c r="P15">
        <f>3.3-3.3*'Ideal Resistance'!$F$2/('Ideal Resistance'!$F$2+(M15+N15)/2)</f>
        <v>2.5928571428571425</v>
      </c>
      <c r="Q15">
        <f>P15*O15</f>
        <v>1.1785714285714286</v>
      </c>
    </row>
    <row r="16" spans="1:17" x14ac:dyDescent="0.25">
      <c r="A16" s="1">
        <f>A15*10^0.25</f>
        <v>31622.776601683832</v>
      </c>
      <c r="B16" s="1">
        <f>10^4*(A16/10)^(-0.5)</f>
        <v>177.82794100389216</v>
      </c>
      <c r="C16" s="1">
        <f>B16*4</f>
        <v>711.31176401556866</v>
      </c>
      <c r="D16" s="2"/>
      <c r="M16">
        <f t="shared" si="0"/>
        <v>300</v>
      </c>
      <c r="N16">
        <f>N15+50</f>
        <v>850</v>
      </c>
      <c r="O16">
        <f>N16/(N16+M16)-M16/(N16+M16)</f>
        <v>0.47826086956521735</v>
      </c>
      <c r="P16">
        <f>3.3-3.3*'Ideal Resistance'!$F$2/('Ideal Resistance'!$F$2+(M16+N16)/2)</f>
        <v>2.6172413793103448</v>
      </c>
      <c r="Q16">
        <f>P16*O16</f>
        <v>1.2517241379310344</v>
      </c>
    </row>
    <row r="17" spans="1:18" x14ac:dyDescent="0.25">
      <c r="A17" s="1">
        <f>A16*10^0.25</f>
        <v>56234.132519034982</v>
      </c>
      <c r="B17" s="1">
        <f>10^4*(A17/10)^(-0.5)</f>
        <v>133.35214321633231</v>
      </c>
      <c r="C17" s="1">
        <f>B17*4</f>
        <v>533.40857286532923</v>
      </c>
      <c r="D17" s="2"/>
      <c r="M17">
        <f t="shared" si="0"/>
        <v>300</v>
      </c>
      <c r="N17">
        <f>N16+50</f>
        <v>900</v>
      </c>
      <c r="O17">
        <f>N17/(N17+M17)-M17/(N17+M17)</f>
        <v>0.5</v>
      </c>
      <c r="P17">
        <f>3.3-3.3*'Ideal Resistance'!$F$2/('Ideal Resistance'!$F$2+(M17+N17)/2)</f>
        <v>2.6399999999999997</v>
      </c>
      <c r="Q17">
        <f>P17*O17</f>
        <v>1.3199999999999998</v>
      </c>
    </row>
    <row r="18" spans="1:18" x14ac:dyDescent="0.25">
      <c r="A18" s="1">
        <f>A17*10^0.25</f>
        <v>100000.00000000015</v>
      </c>
      <c r="B18" s="1">
        <f>10^4*(A18/10)^(-0.5)</f>
        <v>99.999999999999929</v>
      </c>
      <c r="C18" s="1">
        <f>B18*4</f>
        <v>399.99999999999972</v>
      </c>
      <c r="D18" s="2"/>
      <c r="M18">
        <f t="shared" si="0"/>
        <v>300</v>
      </c>
      <c r="N18">
        <f>N17+50</f>
        <v>950</v>
      </c>
      <c r="O18">
        <f>N18/(N18+M18)-M18/(N18+M18)</f>
        <v>0.52</v>
      </c>
      <c r="P18">
        <f>3.3-3.3*'Ideal Resistance'!$F$2/('Ideal Resistance'!$F$2+(M18+N18)/2)</f>
        <v>2.661290322580645</v>
      </c>
      <c r="Q18">
        <f>P18*O18</f>
        <v>1.3838709677419354</v>
      </c>
    </row>
    <row r="19" spans="1:18" x14ac:dyDescent="0.25">
      <c r="A19">
        <f>A18*10^0.25</f>
        <v>177827.94100389257</v>
      </c>
      <c r="B19">
        <f>10^4*(A19/10)^(-0.5)</f>
        <v>74.989420933245526</v>
      </c>
      <c r="C19">
        <f>B19*4</f>
        <v>299.9576837329821</v>
      </c>
      <c r="M19">
        <f t="shared" si="0"/>
        <v>300</v>
      </c>
      <c r="N19">
        <f>N18+50</f>
        <v>1000</v>
      </c>
      <c r="O19">
        <f>N19/(N19+M19)-M19/(N19+M19)</f>
        <v>0.53846153846153855</v>
      </c>
      <c r="P19">
        <f>3.3-3.3*'Ideal Resistance'!$F$2/('Ideal Resistance'!$F$2+(M19+N19)/2)</f>
        <v>2.6812499999999999</v>
      </c>
      <c r="Q19">
        <f>P19*O19</f>
        <v>1.4437500000000001</v>
      </c>
    </row>
    <row r="20" spans="1:18" x14ac:dyDescent="0.25">
      <c r="A20">
        <f>A19*10^0.25</f>
        <v>316227.76601683849</v>
      </c>
      <c r="B20">
        <f>10^4*(A20/10)^(-0.5)</f>
        <v>56.234132519034858</v>
      </c>
      <c r="C20">
        <f>B20*4</f>
        <v>224.93653007613943</v>
      </c>
      <c r="M20">
        <f t="shared" si="0"/>
        <v>300</v>
      </c>
      <c r="N20">
        <f>N19+50</f>
        <v>1050</v>
      </c>
      <c r="O20">
        <f>N20/(N20+M20)-M20/(N20+M20)</f>
        <v>0.55555555555555558</v>
      </c>
      <c r="P20">
        <f>3.3-3.3*'Ideal Resistance'!$F$2/('Ideal Resistance'!$F$2+(M20+N20)/2)</f>
        <v>2.6999999999999997</v>
      </c>
      <c r="Q20">
        <f>P20*O20</f>
        <v>1.5</v>
      </c>
    </row>
    <row r="21" spans="1:18" x14ac:dyDescent="0.25">
      <c r="A21">
        <f>A20*10^0.25</f>
        <v>562341.32519035018</v>
      </c>
      <c r="B21">
        <f>10^4*(A21/10)^(-0.5)</f>
        <v>42.169650342858176</v>
      </c>
      <c r="C21">
        <f>B21*4</f>
        <v>168.67860137143271</v>
      </c>
      <c r="M21">
        <f t="shared" si="0"/>
        <v>300</v>
      </c>
      <c r="N21">
        <f>N20+50</f>
        <v>1100</v>
      </c>
      <c r="O21">
        <f>N21/(N21+M21)-M21/(N21+M21)</f>
        <v>0.5714285714285714</v>
      </c>
      <c r="P21">
        <f>3.3-3.3*'Ideal Resistance'!$F$2/('Ideal Resistance'!$F$2+(M21+N21)/2)</f>
        <v>2.7176470588235291</v>
      </c>
      <c r="Q21">
        <f>P21*O21</f>
        <v>1.552941176470588</v>
      </c>
    </row>
    <row r="22" spans="1:18" x14ac:dyDescent="0.25">
      <c r="A22">
        <f>A21*10^0.25</f>
        <v>1000000.0000000021</v>
      </c>
      <c r="B22">
        <f>10^4*(A22/10)^(-0.5)</f>
        <v>31.622776601683764</v>
      </c>
      <c r="C22">
        <f>B22*4</f>
        <v>126.49110640673506</v>
      </c>
      <c r="M22">
        <f t="shared" si="0"/>
        <v>300</v>
      </c>
      <c r="N22">
        <f>N21+50</f>
        <v>1150</v>
      </c>
      <c r="O22">
        <f>N22/(N22+M22)-M22/(N22+M22)</f>
        <v>0.5862068965517242</v>
      </c>
      <c r="P22">
        <f>3.3-3.3*'Ideal Resistance'!$F$2/('Ideal Resistance'!$F$2+(M22+N22)/2)</f>
        <v>2.734285714285714</v>
      </c>
      <c r="Q22">
        <f>P22*O22</f>
        <v>1.6028571428571428</v>
      </c>
    </row>
    <row r="23" spans="1:18" x14ac:dyDescent="0.25">
      <c r="A23">
        <f>A22*10^0.25</f>
        <v>1778279.4100389266</v>
      </c>
      <c r="B23">
        <f>10^4*(A23/10)^(-0.5)</f>
        <v>23.713737056616527</v>
      </c>
      <c r="C23">
        <f>B23*4</f>
        <v>94.854948226466107</v>
      </c>
      <c r="M23">
        <f t="shared" si="0"/>
        <v>300</v>
      </c>
      <c r="N23">
        <f>N22+50</f>
        <v>1200</v>
      </c>
      <c r="O23">
        <f>N23/(N23+M23)-M23/(N23+M23)</f>
        <v>0.60000000000000009</v>
      </c>
      <c r="P23">
        <f>3.3-3.3*'Ideal Resistance'!$F$2/('Ideal Resistance'!$F$2+(M23+N23)/2)</f>
        <v>2.75</v>
      </c>
      <c r="Q23">
        <f>P23*O23</f>
        <v>1.6500000000000004</v>
      </c>
    </row>
    <row r="24" spans="1:18" x14ac:dyDescent="0.25">
      <c r="A24">
        <f>A23*10^0.25</f>
        <v>3162277.6601683865</v>
      </c>
      <c r="B24">
        <f>10^4*(A24/10)^(-0.5)</f>
        <v>17.782794100389207</v>
      </c>
      <c r="C24">
        <f>B24*4</f>
        <v>71.131176401556829</v>
      </c>
      <c r="M24">
        <f t="shared" si="0"/>
        <v>300</v>
      </c>
      <c r="N24">
        <f>N23+50</f>
        <v>1250</v>
      </c>
      <c r="O24">
        <f>N24/(N24+M24)-M24/(N24+M24)</f>
        <v>0.61290322580645151</v>
      </c>
      <c r="P24">
        <f>3.3-3.3*'Ideal Resistance'!$F$2/('Ideal Resistance'!$F$2+(M24+N24)/2)</f>
        <v>2.7648648648648648</v>
      </c>
      <c r="Q24">
        <f>P24*O24</f>
        <v>1.6945945945945944</v>
      </c>
    </row>
    <row r="25" spans="1:18" x14ac:dyDescent="0.25">
      <c r="M25">
        <f t="shared" si="0"/>
        <v>300</v>
      </c>
      <c r="N25">
        <f>N24+50</f>
        <v>1300</v>
      </c>
      <c r="O25">
        <f>N25/(N25+M25)-M25/(N25+M25)</f>
        <v>0.625</v>
      </c>
      <c r="P25">
        <f>3.3-3.3*'Ideal Resistance'!$F$2/('Ideal Resistance'!$F$2+(M25+N25)/2)</f>
        <v>2.7789473684210524</v>
      </c>
      <c r="Q25">
        <f>P25*O25</f>
        <v>1.7368421052631577</v>
      </c>
    </row>
    <row r="26" spans="1:18" x14ac:dyDescent="0.25">
      <c r="A26" s="1"/>
      <c r="B26" t="s">
        <v>9</v>
      </c>
      <c r="M26">
        <f t="shared" si="0"/>
        <v>300</v>
      </c>
      <c r="N26">
        <f>N25+50</f>
        <v>1350</v>
      </c>
      <c r="O26">
        <f>N26/(N26+M26)-M26/(N26+M26)</f>
        <v>0.63636363636363646</v>
      </c>
      <c r="P26">
        <f>3.3-3.3*'Ideal Resistance'!$F$2/('Ideal Resistance'!$F$2+(M26+N26)/2)</f>
        <v>2.7923076923076922</v>
      </c>
      <c r="Q26">
        <f>P26*O26</f>
        <v>1.776923076923077</v>
      </c>
    </row>
    <row r="27" spans="1:18" x14ac:dyDescent="0.25">
      <c r="M27">
        <f t="shared" si="0"/>
        <v>300</v>
      </c>
      <c r="N27">
        <f>N26+50</f>
        <v>1400</v>
      </c>
      <c r="O27">
        <f>N27/(N27+M27)-M27/(N27+M27)</f>
        <v>0.64705882352941169</v>
      </c>
      <c r="P27">
        <f>3.3-3.3*'Ideal Resistance'!$F$2/('Ideal Resistance'!$F$2+(M27+N27)/2)</f>
        <v>2.8049999999999997</v>
      </c>
      <c r="Q27">
        <f>P27*O27</f>
        <v>1.8149999999999995</v>
      </c>
    </row>
    <row r="28" spans="1:18" x14ac:dyDescent="0.25">
      <c r="M28">
        <f t="shared" si="0"/>
        <v>300</v>
      </c>
      <c r="N28">
        <f>N27+50</f>
        <v>1450</v>
      </c>
      <c r="O28">
        <f>N28/(N28+M28)-M28/(N28+M28)</f>
        <v>0.65714285714285725</v>
      </c>
      <c r="P28">
        <f>3.3-3.3*'Ideal Resistance'!$F$2/('Ideal Resistance'!$F$2+(M28+N28)/2)</f>
        <v>2.8170731707317072</v>
      </c>
      <c r="Q28">
        <f>P28*O28</f>
        <v>1.851219512195122</v>
      </c>
    </row>
    <row r="29" spans="1:18" x14ac:dyDescent="0.25">
      <c r="M29">
        <f t="shared" si="0"/>
        <v>300</v>
      </c>
      <c r="N29">
        <f>N28+50</f>
        <v>1500</v>
      </c>
      <c r="O29">
        <f>N29/(N29+M29)-M29/(N29+M29)</f>
        <v>0.66666666666666674</v>
      </c>
      <c r="P29">
        <f>3.3-3.3*'Ideal Resistance'!$F$2/('Ideal Resistance'!$F$2+(M29+N29)/2)</f>
        <v>2.8285714285714283</v>
      </c>
      <c r="Q29">
        <f>P29*O29</f>
        <v>1.8857142857142857</v>
      </c>
    </row>
    <row r="30" spans="1:18" x14ac:dyDescent="0.25">
      <c r="M30">
        <f t="shared" si="0"/>
        <v>300</v>
      </c>
      <c r="N30">
        <f>N29+50</f>
        <v>1550</v>
      </c>
      <c r="O30">
        <f>N30/(N30+M30)-M30/(N30+M30)</f>
        <v>0.67567567567567566</v>
      </c>
      <c r="P30">
        <f>3.3-3.3*'Ideal Resistance'!$F$2/('Ideal Resistance'!$F$2+(M30+N30)/2)</f>
        <v>2.8395348837209302</v>
      </c>
      <c r="Q30">
        <f>P30*O30</f>
        <v>1.9186046511627906</v>
      </c>
    </row>
    <row r="31" spans="1:18" ht="31.5" x14ac:dyDescent="0.5">
      <c r="M31" s="5" t="s">
        <v>12</v>
      </c>
      <c r="N31" s="5"/>
      <c r="O31" s="5"/>
      <c r="P31" s="5"/>
      <c r="Q31" s="5"/>
      <c r="R31" s="5"/>
    </row>
    <row r="34" spans="22:22" ht="18" x14ac:dyDescent="0.25">
      <c r="V34" s="6"/>
    </row>
    <row r="36" spans="22:22" ht="18" x14ac:dyDescent="0.25">
      <c r="V36" s="6"/>
    </row>
  </sheetData>
  <mergeCells count="1">
    <mergeCell ref="M31:R3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BD78-E313-4083-A859-DE98585D77DD}">
  <dimension ref="A1:AO30"/>
  <sheetViews>
    <sheetView workbookViewId="0">
      <selection sqref="A1:E1048576"/>
    </sheetView>
  </sheetViews>
  <sheetFormatPr defaultRowHeight="15" x14ac:dyDescent="0.25"/>
  <sheetData>
    <row r="1" spans="1:41" x14ac:dyDescent="0.25">
      <c r="A1" t="s">
        <v>5</v>
      </c>
      <c r="B1" t="s">
        <v>6</v>
      </c>
      <c r="C1" t="s">
        <v>4</v>
      </c>
      <c r="D1" t="s">
        <v>2</v>
      </c>
      <c r="E1" t="s">
        <v>8</v>
      </c>
      <c r="G1" t="s">
        <v>5</v>
      </c>
      <c r="H1" t="s">
        <v>6</v>
      </c>
      <c r="I1" t="s">
        <v>4</v>
      </c>
      <c r="J1" t="s">
        <v>2</v>
      </c>
      <c r="K1" t="s">
        <v>8</v>
      </c>
      <c r="M1" t="s">
        <v>5</v>
      </c>
      <c r="N1" t="s">
        <v>6</v>
      </c>
      <c r="O1" t="s">
        <v>4</v>
      </c>
      <c r="P1" t="s">
        <v>2</v>
      </c>
      <c r="Q1" t="s">
        <v>8</v>
      </c>
      <c r="S1" t="s">
        <v>5</v>
      </c>
      <c r="T1" t="s">
        <v>6</v>
      </c>
      <c r="U1" t="s">
        <v>4</v>
      </c>
      <c r="V1" t="s">
        <v>2</v>
      </c>
      <c r="W1" t="s">
        <v>8</v>
      </c>
      <c r="Y1" t="s">
        <v>5</v>
      </c>
      <c r="Z1" t="s">
        <v>6</v>
      </c>
      <c r="AA1" t="s">
        <v>4</v>
      </c>
      <c r="AB1" t="s">
        <v>2</v>
      </c>
      <c r="AC1" t="s">
        <v>8</v>
      </c>
      <c r="AE1" t="s">
        <v>5</v>
      </c>
      <c r="AF1" t="s">
        <v>6</v>
      </c>
      <c r="AG1" t="s">
        <v>4</v>
      </c>
      <c r="AH1" t="s">
        <v>2</v>
      </c>
      <c r="AI1" t="s">
        <v>8</v>
      </c>
      <c r="AK1" t="s">
        <v>5</v>
      </c>
      <c r="AL1" t="s">
        <v>6</v>
      </c>
      <c r="AM1" t="s">
        <v>4</v>
      </c>
      <c r="AN1" t="s">
        <v>2</v>
      </c>
      <c r="AO1" t="s">
        <v>8</v>
      </c>
    </row>
    <row r="2" spans="1:41" x14ac:dyDescent="0.25">
      <c r="A2">
        <v>300</v>
      </c>
      <c r="B2">
        <f>150</f>
        <v>150</v>
      </c>
      <c r="C2">
        <f>B2/(B2+A2)-A2/(B2+A2)</f>
        <v>-0.33333333333333331</v>
      </c>
      <c r="D2">
        <f>3.3-3.3*'Ideal Resistance'!$F$2/('Ideal Resistance'!$F$2+(A2+B2)/2)</f>
        <v>1.9799999999999998</v>
      </c>
      <c r="E2">
        <f>D2*C2</f>
        <v>-0.65999999999999992</v>
      </c>
      <c r="G2">
        <v>350</v>
      </c>
      <c r="H2">
        <f>150</f>
        <v>150</v>
      </c>
      <c r="I2">
        <f>H2/(H2+G2)-G2/(H2+G2)</f>
        <v>-0.39999999999999997</v>
      </c>
      <c r="J2">
        <f>3.3-3.3*'Ideal Resistance'!$F$2/('Ideal Resistance'!$F$2+(G2+H2)/2)</f>
        <v>2.0625</v>
      </c>
      <c r="K2">
        <f>J2*I2</f>
        <v>-0.82499999999999996</v>
      </c>
      <c r="M2">
        <v>400</v>
      </c>
      <c r="N2">
        <f>150</f>
        <v>150</v>
      </c>
      <c r="O2">
        <f>N2/(N2+M2)-M2/(N2+M2)</f>
        <v>-0.45454545454545459</v>
      </c>
      <c r="P2">
        <f>3.3-3.3*'Ideal Resistance'!$F$2/('Ideal Resistance'!$F$2+(M2+N2)/2)</f>
        <v>2.1352941176470583</v>
      </c>
      <c r="Q2">
        <f>P2*O2</f>
        <v>-0.97058823529411753</v>
      </c>
      <c r="S2">
        <v>450</v>
      </c>
      <c r="T2">
        <f>150</f>
        <v>150</v>
      </c>
      <c r="U2">
        <f>T2/(T2+S2)-S2/(T2+S2)</f>
        <v>-0.5</v>
      </c>
      <c r="V2">
        <f>3.3-3.3*'Ideal Resistance'!$F$2/('Ideal Resistance'!$F$2+(S2+T2)/2)</f>
        <v>2.1999999999999997</v>
      </c>
      <c r="W2">
        <f>V2*U2</f>
        <v>-1.0999999999999999</v>
      </c>
      <c r="Y2">
        <v>500</v>
      </c>
      <c r="Z2">
        <f>150</f>
        <v>150</v>
      </c>
      <c r="AA2">
        <f>Z2/(Z2+Y2)-Y2/(Z2+Y2)</f>
        <v>-0.53846153846153855</v>
      </c>
      <c r="AB2">
        <f>3.3-3.3*'Ideal Resistance'!$F$2/('Ideal Resistance'!$F$2+(Y2+Z2)/2)</f>
        <v>2.257894736842105</v>
      </c>
      <c r="AC2">
        <f>AB2*AA2</f>
        <v>-1.2157894736842105</v>
      </c>
      <c r="AE2">
        <v>550</v>
      </c>
      <c r="AF2">
        <f>150</f>
        <v>150</v>
      </c>
      <c r="AG2">
        <f>AF2/(AF2+AE2)-AE2/(AF2+AE2)</f>
        <v>-0.5714285714285714</v>
      </c>
      <c r="AH2">
        <f>3.3-3.3*'Ideal Resistance'!$F$2/('Ideal Resistance'!$F$2+(AE2+AF2)/2)</f>
        <v>2.3099999999999996</v>
      </c>
      <c r="AI2">
        <f>AH2*AG2</f>
        <v>-1.3199999999999996</v>
      </c>
      <c r="AK2">
        <v>550</v>
      </c>
      <c r="AL2">
        <f>150</f>
        <v>150</v>
      </c>
      <c r="AM2">
        <f>AL2/(AL2+AK2)-AK2/(AL2+AK2)</f>
        <v>-0.5714285714285714</v>
      </c>
      <c r="AN2">
        <f>3.3-3.3*'Ideal Resistance'!$F$2/('Ideal Resistance'!$F$2+(AK2+AL2)/2)</f>
        <v>2.3099999999999996</v>
      </c>
      <c r="AO2">
        <f>AN2*AM2</f>
        <v>-1.3199999999999996</v>
      </c>
    </row>
    <row r="3" spans="1:41" x14ac:dyDescent="0.25">
      <c r="A3">
        <v>300</v>
      </c>
      <c r="B3">
        <f>B2+50</f>
        <v>200</v>
      </c>
      <c r="C3">
        <f>B3/(B3+A3)-A3/(B3+A3)</f>
        <v>-0.19999999999999996</v>
      </c>
      <c r="D3">
        <f>3.3-3.3*'Ideal Resistance'!$F$2/('Ideal Resistance'!$F$2+(A3+B3)/2)</f>
        <v>2.0625</v>
      </c>
      <c r="E3">
        <f>D3*C3</f>
        <v>-0.41249999999999992</v>
      </c>
      <c r="G3">
        <v>350</v>
      </c>
      <c r="H3">
        <f>H2+50</f>
        <v>200</v>
      </c>
      <c r="I3">
        <f>H3/(H3+G3)-G3/(H3+G3)</f>
        <v>-0.27272727272727271</v>
      </c>
      <c r="J3">
        <f>3.3-3.3*'Ideal Resistance'!$F$2/('Ideal Resistance'!$F$2+(G3+H3)/2)</f>
        <v>2.1352941176470583</v>
      </c>
      <c r="K3">
        <f>J3*I3</f>
        <v>-0.58235294117647041</v>
      </c>
      <c r="M3">
        <v>400</v>
      </c>
      <c r="N3">
        <f>N2+50</f>
        <v>200</v>
      </c>
      <c r="O3">
        <f>N3/(N3+M3)-M3/(N3+M3)</f>
        <v>-0.33333333333333331</v>
      </c>
      <c r="P3">
        <f>3.3-3.3*'Ideal Resistance'!$F$2/('Ideal Resistance'!$F$2+(M3+N3)/2)</f>
        <v>2.1999999999999997</v>
      </c>
      <c r="Q3">
        <f>P3*O3</f>
        <v>-0.73333333333333317</v>
      </c>
      <c r="S3">
        <v>450</v>
      </c>
      <c r="T3">
        <f>T2+50</f>
        <v>200</v>
      </c>
      <c r="U3">
        <f>T3/(T3+S3)-S3/(T3+S3)</f>
        <v>-0.38461538461538458</v>
      </c>
      <c r="V3">
        <f>3.3-3.3*'Ideal Resistance'!$F$2/('Ideal Resistance'!$F$2+(S3+T3)/2)</f>
        <v>2.257894736842105</v>
      </c>
      <c r="W3">
        <f>V3*U3</f>
        <v>-0.86842105263157876</v>
      </c>
      <c r="Y3">
        <v>500</v>
      </c>
      <c r="Z3">
        <f>Z2+50</f>
        <v>200</v>
      </c>
      <c r="AA3">
        <f>Z3/(Z3+Y3)-Y3/(Z3+Y3)</f>
        <v>-0.4285714285714286</v>
      </c>
      <c r="AB3">
        <f>3.3-3.3*'Ideal Resistance'!$F$2/('Ideal Resistance'!$F$2+(Y3+Z3)/2)</f>
        <v>2.3099999999999996</v>
      </c>
      <c r="AC3">
        <f>AB3*AA3</f>
        <v>-0.98999999999999988</v>
      </c>
      <c r="AE3">
        <v>550</v>
      </c>
      <c r="AF3">
        <f>AF2+50</f>
        <v>200</v>
      </c>
      <c r="AG3">
        <f>AF3/(AF3+AE3)-AE3/(AF3+AE3)</f>
        <v>-0.46666666666666662</v>
      </c>
      <c r="AH3">
        <f>3.3-3.3*'Ideal Resistance'!$F$2/('Ideal Resistance'!$F$2+(AE3+AF3)/2)</f>
        <v>2.3571428571428568</v>
      </c>
      <c r="AI3">
        <f>AH3*AG3</f>
        <v>-1.0999999999999996</v>
      </c>
      <c r="AK3">
        <v>550</v>
      </c>
      <c r="AL3">
        <f>AL2+50</f>
        <v>200</v>
      </c>
      <c r="AM3">
        <f>AL3/(AL3+AK3)-AK3/(AL3+AK3)</f>
        <v>-0.46666666666666662</v>
      </c>
      <c r="AN3">
        <f>3.3-3.3*'Ideal Resistance'!$F$2/('Ideal Resistance'!$F$2+(AK3+AL3)/2)</f>
        <v>2.3571428571428568</v>
      </c>
      <c r="AO3">
        <f>AN3*AM3</f>
        <v>-1.0999999999999996</v>
      </c>
    </row>
    <row r="4" spans="1:41" x14ac:dyDescent="0.25">
      <c r="A4">
        <v>300</v>
      </c>
      <c r="B4">
        <f>B3+50</f>
        <v>250</v>
      </c>
      <c r="C4">
        <f>B4/(B4+A4)-A4/(B4+A4)</f>
        <v>-9.0909090909090884E-2</v>
      </c>
      <c r="D4">
        <f>3.3-3.3*'Ideal Resistance'!$F$2/('Ideal Resistance'!$F$2+(A4+B4)/2)</f>
        <v>2.1352941176470583</v>
      </c>
      <c r="E4">
        <f>D4*C4</f>
        <v>-0.19411764705882342</v>
      </c>
      <c r="G4">
        <v>350</v>
      </c>
      <c r="H4">
        <f>H3+50</f>
        <v>250</v>
      </c>
      <c r="I4">
        <f>H4/(H4+G4)-G4/(H4+G4)</f>
        <v>-0.16666666666666669</v>
      </c>
      <c r="J4">
        <f>3.3-3.3*'Ideal Resistance'!$F$2/('Ideal Resistance'!$F$2+(G4+H4)/2)</f>
        <v>2.1999999999999997</v>
      </c>
      <c r="K4">
        <f>J4*I4</f>
        <v>-0.36666666666666664</v>
      </c>
      <c r="M4">
        <v>400</v>
      </c>
      <c r="N4">
        <f>N3+50</f>
        <v>250</v>
      </c>
      <c r="O4">
        <f>N4/(N4+M4)-M4/(N4+M4)</f>
        <v>-0.23076923076923078</v>
      </c>
      <c r="P4">
        <f>3.3-3.3*'Ideal Resistance'!$F$2/('Ideal Resistance'!$F$2+(M4+N4)/2)</f>
        <v>2.257894736842105</v>
      </c>
      <c r="Q4">
        <f>P4*O4</f>
        <v>-0.52105263157894732</v>
      </c>
      <c r="S4">
        <v>450</v>
      </c>
      <c r="T4">
        <f>T3+50</f>
        <v>250</v>
      </c>
      <c r="U4">
        <f>T4/(T4+S4)-S4/(T4+S4)</f>
        <v>-0.28571428571428575</v>
      </c>
      <c r="V4">
        <f>3.3-3.3*'Ideal Resistance'!$F$2/('Ideal Resistance'!$F$2+(S4+T4)/2)</f>
        <v>2.3099999999999996</v>
      </c>
      <c r="W4">
        <f>V4*U4</f>
        <v>-0.66</v>
      </c>
      <c r="Y4">
        <v>500</v>
      </c>
      <c r="Z4">
        <f>Z3+50</f>
        <v>250</v>
      </c>
      <c r="AA4">
        <f>Z4/(Z4+Y4)-Y4/(Z4+Y4)</f>
        <v>-0.33333333333333331</v>
      </c>
      <c r="AB4">
        <f>3.3-3.3*'Ideal Resistance'!$F$2/('Ideal Resistance'!$F$2+(Y4+Z4)/2)</f>
        <v>2.3571428571428568</v>
      </c>
      <c r="AC4">
        <f>AB4*AA4</f>
        <v>-0.78571428571428559</v>
      </c>
      <c r="AE4">
        <v>550</v>
      </c>
      <c r="AF4">
        <f>AF3+50</f>
        <v>250</v>
      </c>
      <c r="AG4">
        <f>AF4/(AF4+AE4)-AE4/(AF4+AE4)</f>
        <v>-0.375</v>
      </c>
      <c r="AH4">
        <f>3.3-3.3*'Ideal Resistance'!$F$2/('Ideal Resistance'!$F$2+(AE4+AF4)/2)</f>
        <v>2.4</v>
      </c>
      <c r="AI4">
        <f>AH4*AG4</f>
        <v>-0.89999999999999991</v>
      </c>
      <c r="AK4">
        <v>550</v>
      </c>
      <c r="AL4">
        <f>AL3+50</f>
        <v>250</v>
      </c>
      <c r="AM4">
        <f>AL4/(AL4+AK4)-AK4/(AL4+AK4)</f>
        <v>-0.375</v>
      </c>
      <c r="AN4">
        <f>3.3-3.3*'Ideal Resistance'!$F$2/('Ideal Resistance'!$F$2+(AK4+AL4)/2)</f>
        <v>2.4</v>
      </c>
      <c r="AO4">
        <f>AN4*AM4</f>
        <v>-0.89999999999999991</v>
      </c>
    </row>
    <row r="5" spans="1:41" x14ac:dyDescent="0.25">
      <c r="A5">
        <v>300</v>
      </c>
      <c r="B5">
        <f>B4+50</f>
        <v>300</v>
      </c>
      <c r="C5">
        <f>B5/(B5+A5)-A5/(B5+A5)</f>
        <v>0</v>
      </c>
      <c r="D5">
        <f>3.3-3.3*'Ideal Resistance'!$F$2/('Ideal Resistance'!$F$2+(A5+B5)/2)</f>
        <v>2.1999999999999997</v>
      </c>
      <c r="E5">
        <f>D5*C5</f>
        <v>0</v>
      </c>
      <c r="G5">
        <v>350</v>
      </c>
      <c r="H5">
        <f>H4+50</f>
        <v>300</v>
      </c>
      <c r="I5">
        <f>H5/(H5+G5)-G5/(H5+G5)</f>
        <v>-7.6923076923076872E-2</v>
      </c>
      <c r="J5">
        <f>3.3-3.3*'Ideal Resistance'!$F$2/('Ideal Resistance'!$F$2+(G5+H5)/2)</f>
        <v>2.257894736842105</v>
      </c>
      <c r="K5">
        <f>J5*I5</f>
        <v>-0.17368421052631566</v>
      </c>
      <c r="M5">
        <v>400</v>
      </c>
      <c r="N5">
        <f>N4+50</f>
        <v>300</v>
      </c>
      <c r="O5">
        <f>N5/(N5+M5)-M5/(N5+M5)</f>
        <v>-0.14285714285714285</v>
      </c>
      <c r="P5">
        <f>3.3-3.3*'Ideal Resistance'!$F$2/('Ideal Resistance'!$F$2+(M5+N5)/2)</f>
        <v>2.3099999999999996</v>
      </c>
      <c r="Q5">
        <f>P5*O5</f>
        <v>-0.3299999999999999</v>
      </c>
      <c r="S5">
        <v>450</v>
      </c>
      <c r="T5">
        <f>T4+50</f>
        <v>300</v>
      </c>
      <c r="U5">
        <f>T5/(T5+S5)-S5/(T5+S5)</f>
        <v>-0.19999999999999996</v>
      </c>
      <c r="V5">
        <f>3.3-3.3*'Ideal Resistance'!$F$2/('Ideal Resistance'!$F$2+(S5+T5)/2)</f>
        <v>2.3571428571428568</v>
      </c>
      <c r="W5">
        <f>V5*U5</f>
        <v>-0.47142857142857125</v>
      </c>
      <c r="Y5">
        <v>500</v>
      </c>
      <c r="Z5">
        <f>Z4+50</f>
        <v>300</v>
      </c>
      <c r="AA5">
        <f>Z5/(Z5+Y5)-Y5/(Z5+Y5)</f>
        <v>-0.25</v>
      </c>
      <c r="AB5">
        <f>3.3-3.3*'Ideal Resistance'!$F$2/('Ideal Resistance'!$F$2+(Y5+Z5)/2)</f>
        <v>2.4</v>
      </c>
      <c r="AC5">
        <f>AB5*AA5</f>
        <v>-0.6</v>
      </c>
      <c r="AE5">
        <v>550</v>
      </c>
      <c r="AF5">
        <f>AF4+50</f>
        <v>300</v>
      </c>
      <c r="AG5">
        <f>AF5/(AF5+AE5)-AE5/(AF5+AE5)</f>
        <v>-0.29411764705882354</v>
      </c>
      <c r="AH5">
        <f>3.3-3.3*'Ideal Resistance'!$F$2/('Ideal Resistance'!$F$2+(AE5+AF5)/2)</f>
        <v>2.4391304347826086</v>
      </c>
      <c r="AI5">
        <f>AH5*AG5</f>
        <v>-0.71739130434782605</v>
      </c>
      <c r="AK5">
        <v>550</v>
      </c>
      <c r="AL5">
        <f>AL4+50</f>
        <v>300</v>
      </c>
      <c r="AM5">
        <f>AL5/(AL5+AK5)-AK5/(AL5+AK5)</f>
        <v>-0.29411764705882354</v>
      </c>
      <c r="AN5">
        <f>3.3-3.3*'Ideal Resistance'!$F$2/('Ideal Resistance'!$F$2+(AK5+AL5)/2)</f>
        <v>2.4391304347826086</v>
      </c>
      <c r="AO5">
        <f>AN5*AM5</f>
        <v>-0.71739130434782605</v>
      </c>
    </row>
    <row r="6" spans="1:41" x14ac:dyDescent="0.25">
      <c r="A6">
        <v>300</v>
      </c>
      <c r="B6">
        <f>B5+50</f>
        <v>350</v>
      </c>
      <c r="C6">
        <f>B6/(B6+A6)-A6/(B6+A6)</f>
        <v>7.6923076923076872E-2</v>
      </c>
      <c r="D6">
        <f>3.3-3.3*'Ideal Resistance'!$F$2/('Ideal Resistance'!$F$2+(A6+B6)/2)</f>
        <v>2.257894736842105</v>
      </c>
      <c r="E6">
        <f>D6*C6</f>
        <v>0.17368421052631566</v>
      </c>
      <c r="G6">
        <v>350</v>
      </c>
      <c r="H6">
        <f>H5+50</f>
        <v>350</v>
      </c>
      <c r="I6">
        <f>H6/(H6+G6)-G6/(H6+G6)</f>
        <v>0</v>
      </c>
      <c r="J6">
        <f>3.3-3.3*'Ideal Resistance'!$F$2/('Ideal Resistance'!$F$2+(G6+H6)/2)</f>
        <v>2.3099999999999996</v>
      </c>
      <c r="K6">
        <f>J6*I6</f>
        <v>0</v>
      </c>
      <c r="M6">
        <v>400</v>
      </c>
      <c r="N6">
        <f>N5+50</f>
        <v>350</v>
      </c>
      <c r="O6">
        <f>N6/(N6+M6)-M6/(N6+M6)</f>
        <v>-6.6666666666666652E-2</v>
      </c>
      <c r="P6">
        <f>3.3-3.3*'Ideal Resistance'!$F$2/('Ideal Resistance'!$F$2+(M6+N6)/2)</f>
        <v>2.3571428571428568</v>
      </c>
      <c r="Q6">
        <f>P6*O6</f>
        <v>-0.15714285714285708</v>
      </c>
      <c r="S6">
        <v>450</v>
      </c>
      <c r="T6">
        <f>T5+50</f>
        <v>350</v>
      </c>
      <c r="U6">
        <f>T6/(T6+S6)-S6/(T6+S6)</f>
        <v>-0.125</v>
      </c>
      <c r="V6">
        <f>3.3-3.3*'Ideal Resistance'!$F$2/('Ideal Resistance'!$F$2+(S6+T6)/2)</f>
        <v>2.4</v>
      </c>
      <c r="W6">
        <f>V6*U6</f>
        <v>-0.3</v>
      </c>
      <c r="Y6">
        <v>500</v>
      </c>
      <c r="Z6">
        <f>Z5+50</f>
        <v>350</v>
      </c>
      <c r="AA6">
        <f>Z6/(Z6+Y6)-Y6/(Z6+Y6)</f>
        <v>-0.17647058823529416</v>
      </c>
      <c r="AB6">
        <f>3.3-3.3*'Ideal Resistance'!$F$2/('Ideal Resistance'!$F$2+(Y6+Z6)/2)</f>
        <v>2.4391304347826086</v>
      </c>
      <c r="AC6">
        <f>AB6*AA6</f>
        <v>-0.43043478260869572</v>
      </c>
      <c r="AE6">
        <v>550</v>
      </c>
      <c r="AF6">
        <f>AF5+50</f>
        <v>350</v>
      </c>
      <c r="AG6">
        <f>AF6/(AF6+AE6)-AE6/(AF6+AE6)</f>
        <v>-0.22222222222222227</v>
      </c>
      <c r="AH6">
        <f>3.3-3.3*'Ideal Resistance'!$F$2/('Ideal Resistance'!$F$2+(AE6+AF6)/2)</f>
        <v>2.4749999999999996</v>
      </c>
      <c r="AI6">
        <f>AH6*AG6</f>
        <v>-0.55000000000000004</v>
      </c>
      <c r="AK6">
        <v>550</v>
      </c>
      <c r="AL6">
        <f>AL5+50</f>
        <v>350</v>
      </c>
      <c r="AM6">
        <f>AL6/(AL6+AK6)-AK6/(AL6+AK6)</f>
        <v>-0.22222222222222227</v>
      </c>
      <c r="AN6">
        <f>3.3-3.3*'Ideal Resistance'!$F$2/('Ideal Resistance'!$F$2+(AK6+AL6)/2)</f>
        <v>2.4749999999999996</v>
      </c>
      <c r="AO6">
        <f>AN6*AM6</f>
        <v>-0.55000000000000004</v>
      </c>
    </row>
    <row r="7" spans="1:41" x14ac:dyDescent="0.25">
      <c r="A7">
        <v>300</v>
      </c>
      <c r="B7">
        <f>B6+50</f>
        <v>400</v>
      </c>
      <c r="C7">
        <f>B7/(B7+A7)-A7/(B7+A7)</f>
        <v>0.14285714285714285</v>
      </c>
      <c r="D7">
        <f>3.3-3.3*'Ideal Resistance'!$F$2/('Ideal Resistance'!$F$2+(A7+B7)/2)</f>
        <v>2.3099999999999996</v>
      </c>
      <c r="E7">
        <f>D7*C7</f>
        <v>0.3299999999999999</v>
      </c>
      <c r="G7">
        <v>350</v>
      </c>
      <c r="H7">
        <f>H6+50</f>
        <v>400</v>
      </c>
      <c r="I7">
        <f>H7/(H7+G7)-G7/(H7+G7)</f>
        <v>6.6666666666666652E-2</v>
      </c>
      <c r="J7">
        <f>3.3-3.3*'Ideal Resistance'!$F$2/('Ideal Resistance'!$F$2+(G7+H7)/2)</f>
        <v>2.3571428571428568</v>
      </c>
      <c r="K7">
        <f>J7*I7</f>
        <v>0.15714285714285708</v>
      </c>
      <c r="M7">
        <v>400</v>
      </c>
      <c r="N7">
        <f>N6+50</f>
        <v>400</v>
      </c>
      <c r="O7">
        <f>N7/(N7+M7)-M7/(N7+M7)</f>
        <v>0</v>
      </c>
      <c r="P7">
        <f>3.3-3.3*'Ideal Resistance'!$F$2/('Ideal Resistance'!$F$2+(M7+N7)/2)</f>
        <v>2.4</v>
      </c>
      <c r="Q7">
        <f>P7*O7</f>
        <v>0</v>
      </c>
      <c r="S7">
        <v>450</v>
      </c>
      <c r="T7">
        <f>T6+50</f>
        <v>400</v>
      </c>
      <c r="U7">
        <f>T7/(T7+S7)-S7/(T7+S7)</f>
        <v>-5.8823529411764719E-2</v>
      </c>
      <c r="V7">
        <f>3.3-3.3*'Ideal Resistance'!$F$2/('Ideal Resistance'!$F$2+(S7+T7)/2)</f>
        <v>2.4391304347826086</v>
      </c>
      <c r="W7">
        <f>V7*U7</f>
        <v>-0.14347826086956525</v>
      </c>
      <c r="Y7">
        <v>500</v>
      </c>
      <c r="Z7">
        <f>Z6+50</f>
        <v>400</v>
      </c>
      <c r="AA7">
        <f>Z7/(Z7+Y7)-Y7/(Z7+Y7)</f>
        <v>-0.11111111111111116</v>
      </c>
      <c r="AB7">
        <f>3.3-3.3*'Ideal Resistance'!$F$2/('Ideal Resistance'!$F$2+(Y7+Z7)/2)</f>
        <v>2.4749999999999996</v>
      </c>
      <c r="AC7">
        <f>AB7*AA7</f>
        <v>-0.27500000000000008</v>
      </c>
      <c r="AE7">
        <v>550</v>
      </c>
      <c r="AF7">
        <f>AF6+50</f>
        <v>400</v>
      </c>
      <c r="AG7">
        <f>AF7/(AF7+AE7)-AE7/(AF7+AE7)</f>
        <v>-0.15789473684210531</v>
      </c>
      <c r="AH7">
        <f>3.3-3.3*'Ideal Resistance'!$F$2/('Ideal Resistance'!$F$2+(AE7+AF7)/2)</f>
        <v>2.508</v>
      </c>
      <c r="AI7">
        <f>AH7*AG7</f>
        <v>-0.39600000000000013</v>
      </c>
      <c r="AK7">
        <v>550</v>
      </c>
      <c r="AL7">
        <f>AL6+50</f>
        <v>400</v>
      </c>
      <c r="AM7">
        <f>AL7/(AL7+AK7)-AK7/(AL7+AK7)</f>
        <v>-0.15789473684210531</v>
      </c>
      <c r="AN7">
        <f>3.3-3.3*'Ideal Resistance'!$F$2/('Ideal Resistance'!$F$2+(AK7+AL7)/2)</f>
        <v>2.508</v>
      </c>
      <c r="AO7">
        <f>AN7*AM7</f>
        <v>-0.39600000000000013</v>
      </c>
    </row>
    <row r="8" spans="1:41" x14ac:dyDescent="0.25">
      <c r="A8">
        <v>300</v>
      </c>
      <c r="B8">
        <f>B7+50</f>
        <v>450</v>
      </c>
      <c r="C8">
        <f>B8/(B8+A8)-A8/(B8+A8)</f>
        <v>0.19999999999999996</v>
      </c>
      <c r="D8">
        <f>3.3-3.3*'Ideal Resistance'!$F$2/('Ideal Resistance'!$F$2+(A8+B8)/2)</f>
        <v>2.3571428571428568</v>
      </c>
      <c r="E8">
        <f>D8*C8</f>
        <v>0.47142857142857125</v>
      </c>
      <c r="G8">
        <v>350</v>
      </c>
      <c r="H8">
        <f>H7+50</f>
        <v>450</v>
      </c>
      <c r="I8">
        <f>H8/(H8+G8)-G8/(H8+G8)</f>
        <v>0.125</v>
      </c>
      <c r="J8">
        <f>3.3-3.3*'Ideal Resistance'!$F$2/('Ideal Resistance'!$F$2+(G8+H8)/2)</f>
        <v>2.4</v>
      </c>
      <c r="K8">
        <f>J8*I8</f>
        <v>0.3</v>
      </c>
      <c r="M8">
        <v>400</v>
      </c>
      <c r="N8">
        <f>N7+50</f>
        <v>450</v>
      </c>
      <c r="O8">
        <f>N8/(N8+M8)-M8/(N8+M8)</f>
        <v>5.8823529411764719E-2</v>
      </c>
      <c r="P8">
        <f>3.3-3.3*'Ideal Resistance'!$F$2/('Ideal Resistance'!$F$2+(M8+N8)/2)</f>
        <v>2.4391304347826086</v>
      </c>
      <c r="Q8">
        <f>P8*O8</f>
        <v>0.14347826086956525</v>
      </c>
      <c r="S8">
        <v>450</v>
      </c>
      <c r="T8">
        <f>T7+50</f>
        <v>450</v>
      </c>
      <c r="U8">
        <f>T8/(T8+S8)-S8/(T8+S8)</f>
        <v>0</v>
      </c>
      <c r="V8">
        <f>3.3-3.3*'Ideal Resistance'!$F$2/('Ideal Resistance'!$F$2+(S8+T8)/2)</f>
        <v>2.4749999999999996</v>
      </c>
      <c r="W8">
        <f>V8*U8</f>
        <v>0</v>
      </c>
      <c r="Y8">
        <v>500</v>
      </c>
      <c r="Z8">
        <f>Z7+50</f>
        <v>450</v>
      </c>
      <c r="AA8">
        <f>Z8/(Z8+Y8)-Y8/(Z8+Y8)</f>
        <v>-5.2631578947368418E-2</v>
      </c>
      <c r="AB8">
        <f>3.3-3.3*'Ideal Resistance'!$F$2/('Ideal Resistance'!$F$2+(Y8+Z8)/2)</f>
        <v>2.508</v>
      </c>
      <c r="AC8">
        <f>AB8*AA8</f>
        <v>-0.13200000000000001</v>
      </c>
      <c r="AE8">
        <v>550</v>
      </c>
      <c r="AF8">
        <f>AF7+50</f>
        <v>450</v>
      </c>
      <c r="AG8">
        <f>AF8/(AF8+AE8)-AE8/(AF8+AE8)</f>
        <v>-0.10000000000000003</v>
      </c>
      <c r="AH8">
        <f>3.3-3.3*'Ideal Resistance'!$F$2/('Ideal Resistance'!$F$2+(AE8+AF8)/2)</f>
        <v>2.5384615384615383</v>
      </c>
      <c r="AI8">
        <f>AH8*AG8</f>
        <v>-0.25384615384615394</v>
      </c>
      <c r="AK8">
        <v>550</v>
      </c>
      <c r="AL8">
        <f>AL7+50</f>
        <v>450</v>
      </c>
      <c r="AM8">
        <f>AL8/(AL8+AK8)-AK8/(AL8+AK8)</f>
        <v>-0.10000000000000003</v>
      </c>
      <c r="AN8">
        <f>3.3-3.3*'Ideal Resistance'!$F$2/('Ideal Resistance'!$F$2+(AK8+AL8)/2)</f>
        <v>2.5384615384615383</v>
      </c>
      <c r="AO8">
        <f>AN8*AM8</f>
        <v>-0.25384615384615394</v>
      </c>
    </row>
    <row r="9" spans="1:41" x14ac:dyDescent="0.25">
      <c r="A9">
        <v>300</v>
      </c>
      <c r="B9">
        <f>B8+50</f>
        <v>500</v>
      </c>
      <c r="C9">
        <f>B9/(B9+A9)-A9/(B9+A9)</f>
        <v>0.25</v>
      </c>
      <c r="D9">
        <f>3.3-3.3*'Ideal Resistance'!$F$2/('Ideal Resistance'!$F$2+(A9+B9)/2)</f>
        <v>2.4</v>
      </c>
      <c r="E9">
        <f>D9*C9</f>
        <v>0.6</v>
      </c>
      <c r="G9">
        <v>350</v>
      </c>
      <c r="H9">
        <f>H8+50</f>
        <v>500</v>
      </c>
      <c r="I9">
        <f>H9/(H9+G9)-G9/(H9+G9)</f>
        <v>0.17647058823529416</v>
      </c>
      <c r="J9">
        <f>3.3-3.3*'Ideal Resistance'!$F$2/('Ideal Resistance'!$F$2+(G9+H9)/2)</f>
        <v>2.4391304347826086</v>
      </c>
      <c r="K9">
        <f>J9*I9</f>
        <v>0.43043478260869572</v>
      </c>
      <c r="M9">
        <v>400</v>
      </c>
      <c r="N9">
        <f>N8+50</f>
        <v>500</v>
      </c>
      <c r="O9">
        <f>N9/(N9+M9)-M9/(N9+M9)</f>
        <v>0.11111111111111116</v>
      </c>
      <c r="P9">
        <f>3.3-3.3*'Ideal Resistance'!$F$2/('Ideal Resistance'!$F$2+(M9+N9)/2)</f>
        <v>2.4749999999999996</v>
      </c>
      <c r="Q9">
        <f>P9*O9</f>
        <v>0.27500000000000008</v>
      </c>
      <c r="S9">
        <v>450</v>
      </c>
      <c r="T9">
        <f>T8+50</f>
        <v>500</v>
      </c>
      <c r="U9">
        <f>T9/(T9+S9)-S9/(T9+S9)</f>
        <v>5.2631578947368418E-2</v>
      </c>
      <c r="V9">
        <f>3.3-3.3*'Ideal Resistance'!$F$2/('Ideal Resistance'!$F$2+(S9+T9)/2)</f>
        <v>2.508</v>
      </c>
      <c r="W9">
        <f>V9*U9</f>
        <v>0.13200000000000001</v>
      </c>
      <c r="Y9">
        <v>500</v>
      </c>
      <c r="Z9">
        <f>Z8+50</f>
        <v>500</v>
      </c>
      <c r="AA9">
        <f>Z9/(Z9+Y9)-Y9/(Z9+Y9)</f>
        <v>0</v>
      </c>
      <c r="AB9">
        <f>3.3-3.3*'Ideal Resistance'!$F$2/('Ideal Resistance'!$F$2+(Y9+Z9)/2)</f>
        <v>2.5384615384615383</v>
      </c>
      <c r="AC9">
        <f>AB9*AA9</f>
        <v>0</v>
      </c>
      <c r="AE9">
        <v>550</v>
      </c>
      <c r="AF9">
        <f>AF8+50</f>
        <v>500</v>
      </c>
      <c r="AG9">
        <f>AF9/(AF9+AE9)-AE9/(AF9+AE9)</f>
        <v>-4.7619047619047672E-2</v>
      </c>
      <c r="AH9">
        <f>3.3-3.3*'Ideal Resistance'!$F$2/('Ideal Resistance'!$F$2+(AE9+AF9)/2)</f>
        <v>2.5666666666666664</v>
      </c>
      <c r="AI9">
        <f>AH9*AG9</f>
        <v>-0.12222222222222234</v>
      </c>
      <c r="AK9">
        <v>550</v>
      </c>
      <c r="AL9">
        <f>AL8+50</f>
        <v>500</v>
      </c>
      <c r="AM9">
        <f>AL9/(AL9+AK9)-AK9/(AL9+AK9)</f>
        <v>-4.7619047619047672E-2</v>
      </c>
      <c r="AN9">
        <f>3.3-3.3*'Ideal Resistance'!$F$2/('Ideal Resistance'!$F$2+(AK9+AL9)/2)</f>
        <v>2.5666666666666664</v>
      </c>
      <c r="AO9">
        <f>AN9*AM9</f>
        <v>-0.12222222222222234</v>
      </c>
    </row>
    <row r="10" spans="1:41" x14ac:dyDescent="0.25">
      <c r="A10">
        <v>300</v>
      </c>
      <c r="B10">
        <f>B9+50</f>
        <v>550</v>
      </c>
      <c r="C10">
        <f>B10/(B10+A10)-A10/(B10+A10)</f>
        <v>0.29411764705882354</v>
      </c>
      <c r="D10">
        <f>3.3-3.3*'Ideal Resistance'!$F$2/('Ideal Resistance'!$F$2+(A10+B10)/2)</f>
        <v>2.4391304347826086</v>
      </c>
      <c r="E10">
        <f>D10*C10</f>
        <v>0.71739130434782605</v>
      </c>
      <c r="G10">
        <v>350</v>
      </c>
      <c r="H10">
        <f>H9+50</f>
        <v>550</v>
      </c>
      <c r="I10">
        <f>H10/(H10+G10)-G10/(H10+G10)</f>
        <v>0.22222222222222227</v>
      </c>
      <c r="J10">
        <f>3.3-3.3*'Ideal Resistance'!$F$2/('Ideal Resistance'!$F$2+(G10+H10)/2)</f>
        <v>2.4749999999999996</v>
      </c>
      <c r="K10">
        <f>J10*I10</f>
        <v>0.55000000000000004</v>
      </c>
      <c r="M10">
        <v>400</v>
      </c>
      <c r="N10">
        <f>N9+50</f>
        <v>550</v>
      </c>
      <c r="O10">
        <f>N10/(N10+M10)-M10/(N10+M10)</f>
        <v>0.15789473684210531</v>
      </c>
      <c r="P10">
        <f>3.3-3.3*'Ideal Resistance'!$F$2/('Ideal Resistance'!$F$2+(M10+N10)/2)</f>
        <v>2.508</v>
      </c>
      <c r="Q10">
        <f>P10*O10</f>
        <v>0.39600000000000013</v>
      </c>
      <c r="S10">
        <v>450</v>
      </c>
      <c r="T10">
        <f>T9+50</f>
        <v>550</v>
      </c>
      <c r="U10">
        <f>T10/(T10+S10)-S10/(T10+S10)</f>
        <v>0.10000000000000003</v>
      </c>
      <c r="V10">
        <f>3.3-3.3*'Ideal Resistance'!$F$2/('Ideal Resistance'!$F$2+(S10+T10)/2)</f>
        <v>2.5384615384615383</v>
      </c>
      <c r="W10">
        <f>V10*U10</f>
        <v>0.25384615384615394</v>
      </c>
      <c r="Y10">
        <v>500</v>
      </c>
      <c r="Z10">
        <f>Z9+50</f>
        <v>550</v>
      </c>
      <c r="AA10">
        <f>Z10/(Z10+Y10)-Y10/(Z10+Y10)</f>
        <v>4.7619047619047672E-2</v>
      </c>
      <c r="AB10">
        <f>3.3-3.3*'Ideal Resistance'!$F$2/('Ideal Resistance'!$F$2+(Y10+Z10)/2)</f>
        <v>2.5666666666666664</v>
      </c>
      <c r="AC10">
        <f>AB10*AA10</f>
        <v>0.12222222222222234</v>
      </c>
      <c r="AE10">
        <v>550</v>
      </c>
      <c r="AF10">
        <f>AF9+50</f>
        <v>550</v>
      </c>
      <c r="AG10">
        <f>AF10/(AF10+AE10)-AE10/(AF10+AE10)</f>
        <v>0</v>
      </c>
      <c r="AH10">
        <f>3.3-3.3*'Ideal Resistance'!$F$2/('Ideal Resistance'!$F$2+(AE10+AF10)/2)</f>
        <v>2.5928571428571425</v>
      </c>
      <c r="AI10">
        <f>AH10*AG10</f>
        <v>0</v>
      </c>
      <c r="AK10">
        <v>550</v>
      </c>
      <c r="AL10">
        <f>AL9+50</f>
        <v>550</v>
      </c>
      <c r="AM10">
        <f>AL10/(AL10+AK10)-AK10/(AL10+AK10)</f>
        <v>0</v>
      </c>
      <c r="AN10">
        <f>3.3-3.3*'Ideal Resistance'!$F$2/('Ideal Resistance'!$F$2+(AK10+AL10)/2)</f>
        <v>2.5928571428571425</v>
      </c>
      <c r="AO10">
        <f>AN10*AM10</f>
        <v>0</v>
      </c>
    </row>
    <row r="11" spans="1:41" x14ac:dyDescent="0.25">
      <c r="A11">
        <v>300</v>
      </c>
      <c r="B11">
        <f>B10+50</f>
        <v>600</v>
      </c>
      <c r="C11">
        <f>B11/(B11+A11)-A11/(B11+A11)</f>
        <v>0.33333333333333331</v>
      </c>
      <c r="D11">
        <f>3.3-3.3*'Ideal Resistance'!$F$2/('Ideal Resistance'!$F$2+(A11+B11)/2)</f>
        <v>2.4749999999999996</v>
      </c>
      <c r="E11">
        <f>D11*C11</f>
        <v>0.82499999999999984</v>
      </c>
      <c r="G11">
        <v>350</v>
      </c>
      <c r="H11">
        <f>H10+50</f>
        <v>600</v>
      </c>
      <c r="I11">
        <f>H11/(H11+G11)-G11/(H11+G11)</f>
        <v>0.26315789473684209</v>
      </c>
      <c r="J11">
        <f>3.3-3.3*'Ideal Resistance'!$F$2/('Ideal Resistance'!$F$2+(G11+H11)/2)</f>
        <v>2.508</v>
      </c>
      <c r="K11">
        <f>J11*I11</f>
        <v>0.65999999999999992</v>
      </c>
      <c r="M11">
        <v>400</v>
      </c>
      <c r="N11">
        <f>N10+50</f>
        <v>600</v>
      </c>
      <c r="O11">
        <f>N11/(N11+M11)-M11/(N11+M11)</f>
        <v>0.19999999999999996</v>
      </c>
      <c r="P11">
        <f>3.3-3.3*'Ideal Resistance'!$F$2/('Ideal Resistance'!$F$2+(M11+N11)/2)</f>
        <v>2.5384615384615383</v>
      </c>
      <c r="Q11">
        <f>P11*O11</f>
        <v>0.50769230769230755</v>
      </c>
      <c r="S11">
        <v>450</v>
      </c>
      <c r="T11">
        <f>T10+50</f>
        <v>600</v>
      </c>
      <c r="U11">
        <f>T11/(T11+S11)-S11/(T11+S11)</f>
        <v>0.14285714285714285</v>
      </c>
      <c r="V11">
        <f>3.3-3.3*'Ideal Resistance'!$F$2/('Ideal Resistance'!$F$2+(S11+T11)/2)</f>
        <v>2.5666666666666664</v>
      </c>
      <c r="W11">
        <f>V11*U11</f>
        <v>0.36666666666666659</v>
      </c>
      <c r="Y11">
        <v>500</v>
      </c>
      <c r="Z11">
        <f>Z10+50</f>
        <v>600</v>
      </c>
      <c r="AA11">
        <f>Z11/(Z11+Y11)-Y11/(Z11+Y11)</f>
        <v>9.0909090909090884E-2</v>
      </c>
      <c r="AB11">
        <f>3.3-3.3*'Ideal Resistance'!$F$2/('Ideal Resistance'!$F$2+(Y11+Z11)/2)</f>
        <v>2.5928571428571425</v>
      </c>
      <c r="AC11">
        <f>AB11*AA11</f>
        <v>0.23571428571428563</v>
      </c>
      <c r="AE11">
        <v>550</v>
      </c>
      <c r="AF11">
        <f>AF10+50</f>
        <v>600</v>
      </c>
      <c r="AG11">
        <f>AF11/(AF11+AE11)-AE11/(AF11+AE11)</f>
        <v>4.3478260869565188E-2</v>
      </c>
      <c r="AH11">
        <f>3.3-3.3*'Ideal Resistance'!$F$2/('Ideal Resistance'!$F$2+(AE11+AF11)/2)</f>
        <v>2.6172413793103448</v>
      </c>
      <c r="AI11">
        <f>AH11*AG11</f>
        <v>0.11379310344827578</v>
      </c>
      <c r="AK11">
        <v>550</v>
      </c>
      <c r="AL11">
        <f>AL10+50</f>
        <v>600</v>
      </c>
      <c r="AM11">
        <f>AL11/(AL11+AK11)-AK11/(AL11+AK11)</f>
        <v>4.3478260869565188E-2</v>
      </c>
      <c r="AN11">
        <f>3.3-3.3*'Ideal Resistance'!$F$2/('Ideal Resistance'!$F$2+(AK11+AL11)/2)</f>
        <v>2.6172413793103448</v>
      </c>
      <c r="AO11">
        <f>AN11*AM11</f>
        <v>0.11379310344827578</v>
      </c>
    </row>
    <row r="12" spans="1:41" x14ac:dyDescent="0.25">
      <c r="A12">
        <v>300</v>
      </c>
      <c r="B12">
        <f>B11+50</f>
        <v>650</v>
      </c>
      <c r="C12">
        <f>B12/(B12+A12)-A12/(B12+A12)</f>
        <v>0.36842105263157898</v>
      </c>
      <c r="D12">
        <f>3.3-3.3*'Ideal Resistance'!$F$2/('Ideal Resistance'!$F$2+(A12+B12)/2)</f>
        <v>2.508</v>
      </c>
      <c r="E12">
        <f>D12*C12</f>
        <v>0.92400000000000004</v>
      </c>
      <c r="G12">
        <v>350</v>
      </c>
      <c r="H12">
        <f>H11+50</f>
        <v>650</v>
      </c>
      <c r="I12">
        <f>H12/(H12+G12)-G12/(H12+G12)</f>
        <v>0.30000000000000004</v>
      </c>
      <c r="J12">
        <f>3.3-3.3*'Ideal Resistance'!$F$2/('Ideal Resistance'!$F$2+(G12+H12)/2)</f>
        <v>2.5384615384615383</v>
      </c>
      <c r="K12">
        <f>J12*I12</f>
        <v>0.76153846153846161</v>
      </c>
      <c r="M12">
        <v>400</v>
      </c>
      <c r="N12">
        <f>N11+50</f>
        <v>650</v>
      </c>
      <c r="O12">
        <f>N12/(N12+M12)-M12/(N12+M12)</f>
        <v>0.23809523809523814</v>
      </c>
      <c r="P12">
        <f>3.3-3.3*'Ideal Resistance'!$F$2/('Ideal Resistance'!$F$2+(M12+N12)/2)</f>
        <v>2.5666666666666664</v>
      </c>
      <c r="Q12">
        <f>P12*O12</f>
        <v>0.61111111111111116</v>
      </c>
      <c r="S12">
        <v>450</v>
      </c>
      <c r="T12">
        <f>T11+50</f>
        <v>650</v>
      </c>
      <c r="U12">
        <f>T12/(T12+S12)-S12/(T12+S12)</f>
        <v>0.18181818181818182</v>
      </c>
      <c r="V12">
        <f>3.3-3.3*'Ideal Resistance'!$F$2/('Ideal Resistance'!$F$2+(S12+T12)/2)</f>
        <v>2.5928571428571425</v>
      </c>
      <c r="W12">
        <f>V12*U12</f>
        <v>0.47142857142857136</v>
      </c>
      <c r="Y12">
        <v>500</v>
      </c>
      <c r="Z12">
        <f>Z11+50</f>
        <v>650</v>
      </c>
      <c r="AA12">
        <f>Z12/(Z12+Y12)-Y12/(Z12+Y12)</f>
        <v>0.13043478260869562</v>
      </c>
      <c r="AB12">
        <f>3.3-3.3*'Ideal Resistance'!$F$2/('Ideal Resistance'!$F$2+(Y12+Z12)/2)</f>
        <v>2.6172413793103448</v>
      </c>
      <c r="AC12">
        <f>AB12*AA12</f>
        <v>0.34137931034482749</v>
      </c>
      <c r="AE12">
        <v>550</v>
      </c>
      <c r="AF12">
        <f>AF11+50</f>
        <v>650</v>
      </c>
      <c r="AG12">
        <f>AF12/(AF12+AE12)-AE12/(AF12+AE12)</f>
        <v>8.3333333333333315E-2</v>
      </c>
      <c r="AH12">
        <f>3.3-3.3*'Ideal Resistance'!$F$2/('Ideal Resistance'!$F$2+(AE12+AF12)/2)</f>
        <v>2.6399999999999997</v>
      </c>
      <c r="AI12">
        <f>AH12*AG12</f>
        <v>0.21999999999999992</v>
      </c>
      <c r="AK12">
        <v>550</v>
      </c>
      <c r="AL12">
        <f>AL11+50</f>
        <v>650</v>
      </c>
      <c r="AM12">
        <f>AL12/(AL12+AK12)-AK12/(AL12+AK12)</f>
        <v>8.3333333333333315E-2</v>
      </c>
      <c r="AN12">
        <f>3.3-3.3*'Ideal Resistance'!$F$2/('Ideal Resistance'!$F$2+(AK12+AL12)/2)</f>
        <v>2.6399999999999997</v>
      </c>
      <c r="AO12">
        <f>AN12*AM12</f>
        <v>0.21999999999999992</v>
      </c>
    </row>
    <row r="13" spans="1:41" x14ac:dyDescent="0.25">
      <c r="A13">
        <v>300</v>
      </c>
      <c r="B13">
        <f>B12+50</f>
        <v>700</v>
      </c>
      <c r="C13">
        <f>B13/(B13+A13)-A13/(B13+A13)</f>
        <v>0.39999999999999997</v>
      </c>
      <c r="D13">
        <f>3.3-3.3*'Ideal Resistance'!$F$2/('Ideal Resistance'!$F$2+(A13+B13)/2)</f>
        <v>2.5384615384615383</v>
      </c>
      <c r="E13">
        <f>D13*C13</f>
        <v>1.0153846153846153</v>
      </c>
      <c r="G13">
        <v>350</v>
      </c>
      <c r="H13">
        <f>H12+50</f>
        <v>700</v>
      </c>
      <c r="I13">
        <f>H13/(H13+G13)-G13/(H13+G13)</f>
        <v>0.33333333333333331</v>
      </c>
      <c r="J13">
        <f>3.3-3.3*'Ideal Resistance'!$F$2/('Ideal Resistance'!$F$2+(G13+H13)/2)</f>
        <v>2.5666666666666664</v>
      </c>
      <c r="K13">
        <f>J13*I13</f>
        <v>0.8555555555555554</v>
      </c>
      <c r="M13">
        <v>400</v>
      </c>
      <c r="N13">
        <f>N12+50</f>
        <v>700</v>
      </c>
      <c r="O13">
        <f>N13/(N13+M13)-M13/(N13+M13)</f>
        <v>0.27272727272727271</v>
      </c>
      <c r="P13">
        <f>3.3-3.3*'Ideal Resistance'!$F$2/('Ideal Resistance'!$F$2+(M13+N13)/2)</f>
        <v>2.5928571428571425</v>
      </c>
      <c r="Q13">
        <f>P13*O13</f>
        <v>0.70714285714285696</v>
      </c>
      <c r="S13">
        <v>450</v>
      </c>
      <c r="T13">
        <f>T12+50</f>
        <v>700</v>
      </c>
      <c r="U13">
        <f>T13/(T13+S13)-S13/(T13+S13)</f>
        <v>0.21739130434782611</v>
      </c>
      <c r="V13">
        <f>3.3-3.3*'Ideal Resistance'!$F$2/('Ideal Resistance'!$F$2+(S13+T13)/2)</f>
        <v>2.6172413793103448</v>
      </c>
      <c r="W13">
        <f>V13*U13</f>
        <v>0.56896551724137934</v>
      </c>
      <c r="Y13">
        <v>500</v>
      </c>
      <c r="Z13">
        <f>Z12+50</f>
        <v>700</v>
      </c>
      <c r="AA13">
        <f>Z13/(Z13+Y13)-Y13/(Z13+Y13)</f>
        <v>0.16666666666666669</v>
      </c>
      <c r="AB13">
        <f>3.3-3.3*'Ideal Resistance'!$F$2/('Ideal Resistance'!$F$2+(Y13+Z13)/2)</f>
        <v>2.6399999999999997</v>
      </c>
      <c r="AC13">
        <f>AB13*AA13</f>
        <v>0.44</v>
      </c>
      <c r="AE13">
        <v>550</v>
      </c>
      <c r="AF13">
        <f>AF12+50</f>
        <v>700</v>
      </c>
      <c r="AG13">
        <f>AF13/(AF13+AE13)-AE13/(AF13+AE13)</f>
        <v>0.12000000000000005</v>
      </c>
      <c r="AH13">
        <f>3.3-3.3*'Ideal Resistance'!$F$2/('Ideal Resistance'!$F$2+(AE13+AF13)/2)</f>
        <v>2.661290322580645</v>
      </c>
      <c r="AI13">
        <f>AH13*AG13</f>
        <v>0.31935483870967751</v>
      </c>
      <c r="AK13">
        <v>550</v>
      </c>
      <c r="AL13">
        <f>AL12+50</f>
        <v>700</v>
      </c>
      <c r="AM13">
        <f>AL13/(AL13+AK13)-AK13/(AL13+AK13)</f>
        <v>0.12000000000000005</v>
      </c>
      <c r="AN13">
        <f>3.3-3.3*'Ideal Resistance'!$F$2/('Ideal Resistance'!$F$2+(AK13+AL13)/2)</f>
        <v>2.661290322580645</v>
      </c>
      <c r="AO13">
        <f>AN13*AM13</f>
        <v>0.31935483870967751</v>
      </c>
    </row>
    <row r="14" spans="1:41" x14ac:dyDescent="0.25">
      <c r="A14">
        <v>300</v>
      </c>
      <c r="B14">
        <f>B13+50</f>
        <v>750</v>
      </c>
      <c r="C14">
        <f>B14/(B14+A14)-A14/(B14+A14)</f>
        <v>0.4285714285714286</v>
      </c>
      <c r="D14">
        <f>3.3-3.3*'Ideal Resistance'!$F$2/('Ideal Resistance'!$F$2+(A14+B14)/2)</f>
        <v>2.5666666666666664</v>
      </c>
      <c r="E14">
        <f>D14*C14</f>
        <v>1.1000000000000001</v>
      </c>
      <c r="G14">
        <v>350</v>
      </c>
      <c r="H14">
        <f>H13+50</f>
        <v>750</v>
      </c>
      <c r="I14">
        <f>H14/(H14+G14)-G14/(H14+G14)</f>
        <v>0.36363636363636359</v>
      </c>
      <c r="J14">
        <f>3.3-3.3*'Ideal Resistance'!$F$2/('Ideal Resistance'!$F$2+(G14+H14)/2)</f>
        <v>2.5928571428571425</v>
      </c>
      <c r="K14">
        <f>J14*I14</f>
        <v>0.94285714285714262</v>
      </c>
      <c r="M14">
        <v>400</v>
      </c>
      <c r="N14">
        <f>N13+50</f>
        <v>750</v>
      </c>
      <c r="O14">
        <f>N14/(N14+M14)-M14/(N14+M14)</f>
        <v>0.30434782608695654</v>
      </c>
      <c r="P14">
        <f>3.3-3.3*'Ideal Resistance'!$F$2/('Ideal Resistance'!$F$2+(M14+N14)/2)</f>
        <v>2.6172413793103448</v>
      </c>
      <c r="Q14">
        <f>P14*O14</f>
        <v>0.79655172413793107</v>
      </c>
      <c r="S14">
        <v>450</v>
      </c>
      <c r="T14">
        <f>T13+50</f>
        <v>750</v>
      </c>
      <c r="U14">
        <f>T14/(T14+S14)-S14/(T14+S14)</f>
        <v>0.25</v>
      </c>
      <c r="V14">
        <f>3.3-3.3*'Ideal Resistance'!$F$2/('Ideal Resistance'!$F$2+(S14+T14)/2)</f>
        <v>2.6399999999999997</v>
      </c>
      <c r="W14">
        <f>V14*U14</f>
        <v>0.65999999999999992</v>
      </c>
      <c r="Y14">
        <v>500</v>
      </c>
      <c r="Z14">
        <f>Z13+50</f>
        <v>750</v>
      </c>
      <c r="AA14">
        <f>Z14/(Z14+Y14)-Y14/(Z14+Y14)</f>
        <v>0.19999999999999996</v>
      </c>
      <c r="AB14">
        <f>3.3-3.3*'Ideal Resistance'!$F$2/('Ideal Resistance'!$F$2+(Y14+Z14)/2)</f>
        <v>2.661290322580645</v>
      </c>
      <c r="AC14">
        <f>AB14*AA14</f>
        <v>0.53225806451612889</v>
      </c>
      <c r="AE14">
        <v>550</v>
      </c>
      <c r="AF14">
        <f>AF13+50</f>
        <v>750</v>
      </c>
      <c r="AG14">
        <f>AF14/(AF14+AE14)-AE14/(AF14+AE14)</f>
        <v>0.1538461538461538</v>
      </c>
      <c r="AH14">
        <f>3.3-3.3*'Ideal Resistance'!$F$2/('Ideal Resistance'!$F$2+(AE14+AF14)/2)</f>
        <v>2.6812499999999999</v>
      </c>
      <c r="AI14">
        <f>AH14*AG14</f>
        <v>0.41249999999999987</v>
      </c>
      <c r="AK14">
        <v>550</v>
      </c>
      <c r="AL14">
        <f>AL13+50</f>
        <v>750</v>
      </c>
      <c r="AM14">
        <f>AL14/(AL14+AK14)-AK14/(AL14+AK14)</f>
        <v>0.1538461538461538</v>
      </c>
      <c r="AN14">
        <f>3.3-3.3*'Ideal Resistance'!$F$2/('Ideal Resistance'!$F$2+(AK14+AL14)/2)</f>
        <v>2.6812499999999999</v>
      </c>
      <c r="AO14">
        <f>AN14*AM14</f>
        <v>0.41249999999999987</v>
      </c>
    </row>
    <row r="15" spans="1:41" x14ac:dyDescent="0.25">
      <c r="A15">
        <v>300</v>
      </c>
      <c r="B15">
        <f>B14+50</f>
        <v>800</v>
      </c>
      <c r="C15">
        <f>B15/(B15+A15)-A15/(B15+A15)</f>
        <v>0.45454545454545459</v>
      </c>
      <c r="D15">
        <f>3.3-3.3*'Ideal Resistance'!$F$2/('Ideal Resistance'!$F$2+(A15+B15)/2)</f>
        <v>2.5928571428571425</v>
      </c>
      <c r="E15">
        <f>D15*C15</f>
        <v>1.1785714285714286</v>
      </c>
      <c r="G15">
        <v>350</v>
      </c>
      <c r="H15">
        <f>H14+50</f>
        <v>800</v>
      </c>
      <c r="I15">
        <f>H15/(H15+G15)-G15/(H15+G15)</f>
        <v>0.39130434782608692</v>
      </c>
      <c r="J15">
        <f>3.3-3.3*'Ideal Resistance'!$F$2/('Ideal Resistance'!$F$2+(G15+H15)/2)</f>
        <v>2.6172413793103448</v>
      </c>
      <c r="K15">
        <f>J15*I15</f>
        <v>1.0241379310344827</v>
      </c>
      <c r="M15">
        <v>400</v>
      </c>
      <c r="N15">
        <f>N14+50</f>
        <v>800</v>
      </c>
      <c r="O15">
        <f>N15/(N15+M15)-M15/(N15+M15)</f>
        <v>0.33333333333333331</v>
      </c>
      <c r="P15">
        <f>3.3-3.3*'Ideal Resistance'!$F$2/('Ideal Resistance'!$F$2+(M15+N15)/2)</f>
        <v>2.6399999999999997</v>
      </c>
      <c r="Q15">
        <f>P15*O15</f>
        <v>0.87999999999999989</v>
      </c>
      <c r="S15">
        <v>450</v>
      </c>
      <c r="T15">
        <f>T14+50</f>
        <v>800</v>
      </c>
      <c r="U15">
        <f>T15/(T15+S15)-S15/(T15+S15)</f>
        <v>0.28000000000000003</v>
      </c>
      <c r="V15">
        <f>3.3-3.3*'Ideal Resistance'!$F$2/('Ideal Resistance'!$F$2+(S15+T15)/2)</f>
        <v>2.661290322580645</v>
      </c>
      <c r="W15">
        <f>V15*U15</f>
        <v>0.74516129032258072</v>
      </c>
      <c r="Y15">
        <v>500</v>
      </c>
      <c r="Z15">
        <f>Z14+50</f>
        <v>800</v>
      </c>
      <c r="AA15">
        <f>Z15/(Z15+Y15)-Y15/(Z15+Y15)</f>
        <v>0.23076923076923078</v>
      </c>
      <c r="AB15">
        <f>3.3-3.3*'Ideal Resistance'!$F$2/('Ideal Resistance'!$F$2+(Y15+Z15)/2)</f>
        <v>2.6812499999999999</v>
      </c>
      <c r="AC15">
        <f>AB15*AA15</f>
        <v>0.61875000000000002</v>
      </c>
      <c r="AE15">
        <v>550</v>
      </c>
      <c r="AF15">
        <f>AF14+50</f>
        <v>800</v>
      </c>
      <c r="AG15">
        <f>AF15/(AF15+AE15)-AE15/(AF15+AE15)</f>
        <v>0.18518518518518517</v>
      </c>
      <c r="AH15">
        <f>3.3-3.3*'Ideal Resistance'!$F$2/('Ideal Resistance'!$F$2+(AE15+AF15)/2)</f>
        <v>2.6999999999999997</v>
      </c>
      <c r="AI15">
        <f>AH15*AG15</f>
        <v>0.49999999999999994</v>
      </c>
      <c r="AK15">
        <v>550</v>
      </c>
      <c r="AL15">
        <f>AL14+50</f>
        <v>800</v>
      </c>
      <c r="AM15">
        <f>AL15/(AL15+AK15)-AK15/(AL15+AK15)</f>
        <v>0.18518518518518517</v>
      </c>
      <c r="AN15">
        <f>3.3-3.3*'Ideal Resistance'!$F$2/('Ideal Resistance'!$F$2+(AK15+AL15)/2)</f>
        <v>2.6999999999999997</v>
      </c>
      <c r="AO15">
        <f>AN15*AM15</f>
        <v>0.49999999999999994</v>
      </c>
    </row>
    <row r="16" spans="1:41" x14ac:dyDescent="0.25">
      <c r="A16">
        <v>300</v>
      </c>
      <c r="B16">
        <f>B15+50</f>
        <v>850</v>
      </c>
      <c r="C16">
        <f>B16/(B16+A16)-A16/(B16+A16)</f>
        <v>0.47826086956521735</v>
      </c>
      <c r="D16">
        <f>3.3-3.3*'Ideal Resistance'!$F$2/('Ideal Resistance'!$F$2+(A16+B16)/2)</f>
        <v>2.6172413793103448</v>
      </c>
      <c r="E16">
        <f>D16*C16</f>
        <v>1.2517241379310344</v>
      </c>
      <c r="G16">
        <v>350</v>
      </c>
      <c r="H16">
        <f>H15+50</f>
        <v>850</v>
      </c>
      <c r="I16">
        <f>H16/(H16+G16)-G16/(H16+G16)</f>
        <v>0.41666666666666669</v>
      </c>
      <c r="J16">
        <f>3.3-3.3*'Ideal Resistance'!$F$2/('Ideal Resistance'!$F$2+(G16+H16)/2)</f>
        <v>2.6399999999999997</v>
      </c>
      <c r="K16">
        <f>J16*I16</f>
        <v>1.0999999999999999</v>
      </c>
      <c r="M16">
        <v>400</v>
      </c>
      <c r="N16">
        <f>N15+50</f>
        <v>850</v>
      </c>
      <c r="O16">
        <f>N16/(N16+M16)-M16/(N16+M16)</f>
        <v>0.36000000000000004</v>
      </c>
      <c r="P16">
        <f>3.3-3.3*'Ideal Resistance'!$F$2/('Ideal Resistance'!$F$2+(M16+N16)/2)</f>
        <v>2.661290322580645</v>
      </c>
      <c r="Q16">
        <f>P16*O16</f>
        <v>0.95806451612903232</v>
      </c>
      <c r="S16">
        <v>450</v>
      </c>
      <c r="T16">
        <f>T15+50</f>
        <v>850</v>
      </c>
      <c r="U16">
        <f>T16/(T16+S16)-S16/(T16+S16)</f>
        <v>0.30769230769230771</v>
      </c>
      <c r="V16">
        <f>3.3-3.3*'Ideal Resistance'!$F$2/('Ideal Resistance'!$F$2+(S16+T16)/2)</f>
        <v>2.6812499999999999</v>
      </c>
      <c r="W16">
        <f>V16*U16</f>
        <v>0.82500000000000007</v>
      </c>
      <c r="Y16">
        <v>500</v>
      </c>
      <c r="Z16">
        <f>Z15+50</f>
        <v>850</v>
      </c>
      <c r="AA16">
        <f>Z16/(Z16+Y16)-Y16/(Z16+Y16)</f>
        <v>0.2592592592592593</v>
      </c>
      <c r="AB16">
        <f>3.3-3.3*'Ideal Resistance'!$F$2/('Ideal Resistance'!$F$2+(Y16+Z16)/2)</f>
        <v>2.6999999999999997</v>
      </c>
      <c r="AC16">
        <f>AB16*AA16</f>
        <v>0.70000000000000007</v>
      </c>
      <c r="AE16">
        <v>550</v>
      </c>
      <c r="AF16">
        <f>AF15+50</f>
        <v>850</v>
      </c>
      <c r="AG16">
        <f>AF16/(AF16+AE16)-AE16/(AF16+AE16)</f>
        <v>0.21428571428571425</v>
      </c>
      <c r="AH16">
        <f>3.3-3.3*'Ideal Resistance'!$F$2/('Ideal Resistance'!$F$2+(AE16+AF16)/2)</f>
        <v>2.7176470588235291</v>
      </c>
      <c r="AI16">
        <f>AH16*AG16</f>
        <v>0.58235294117647041</v>
      </c>
      <c r="AK16">
        <v>550</v>
      </c>
      <c r="AL16">
        <f>AL15+50</f>
        <v>850</v>
      </c>
      <c r="AM16">
        <f>AL16/(AL16+AK16)-AK16/(AL16+AK16)</f>
        <v>0.21428571428571425</v>
      </c>
      <c r="AN16">
        <f>3.3-3.3*'Ideal Resistance'!$F$2/('Ideal Resistance'!$F$2+(AK16+AL16)/2)</f>
        <v>2.7176470588235291</v>
      </c>
      <c r="AO16">
        <f>AN16*AM16</f>
        <v>0.58235294117647041</v>
      </c>
    </row>
    <row r="17" spans="1:41" x14ac:dyDescent="0.25">
      <c r="A17">
        <v>300</v>
      </c>
      <c r="B17">
        <f>B16+50</f>
        <v>900</v>
      </c>
      <c r="C17">
        <f>B17/(B17+A17)-A17/(B17+A17)</f>
        <v>0.5</v>
      </c>
      <c r="D17">
        <f>3.3-3.3*'Ideal Resistance'!$F$2/('Ideal Resistance'!$F$2+(A17+B17)/2)</f>
        <v>2.6399999999999997</v>
      </c>
      <c r="E17">
        <f>D17*C17</f>
        <v>1.3199999999999998</v>
      </c>
      <c r="G17">
        <v>350</v>
      </c>
      <c r="H17">
        <f>H16+50</f>
        <v>900</v>
      </c>
      <c r="I17">
        <f>H17/(H17+G17)-G17/(H17+G17)</f>
        <v>0.43999999999999995</v>
      </c>
      <c r="J17">
        <f>3.3-3.3*'Ideal Resistance'!$F$2/('Ideal Resistance'!$F$2+(G17+H17)/2)</f>
        <v>2.661290322580645</v>
      </c>
      <c r="K17">
        <f>J17*I17</f>
        <v>1.1709677419354836</v>
      </c>
      <c r="M17">
        <v>400</v>
      </c>
      <c r="N17">
        <f>N16+50</f>
        <v>900</v>
      </c>
      <c r="O17">
        <f>N17/(N17+M17)-M17/(N17+M17)</f>
        <v>0.38461538461538458</v>
      </c>
      <c r="P17">
        <f>3.3-3.3*'Ideal Resistance'!$F$2/('Ideal Resistance'!$F$2+(M17+N17)/2)</f>
        <v>2.6812499999999999</v>
      </c>
      <c r="Q17">
        <f>P17*O17</f>
        <v>1.0312499999999998</v>
      </c>
      <c r="S17">
        <v>450</v>
      </c>
      <c r="T17">
        <f>T16+50</f>
        <v>900</v>
      </c>
      <c r="U17">
        <f>T17/(T17+S17)-S17/(T17+S17)</f>
        <v>0.33333333333333331</v>
      </c>
      <c r="V17">
        <f>3.3-3.3*'Ideal Resistance'!$F$2/('Ideal Resistance'!$F$2+(S17+T17)/2)</f>
        <v>2.6999999999999997</v>
      </c>
      <c r="W17">
        <f>V17*U17</f>
        <v>0.89999999999999991</v>
      </c>
      <c r="Y17">
        <v>500</v>
      </c>
      <c r="Z17">
        <f>Z16+50</f>
        <v>900</v>
      </c>
      <c r="AA17">
        <f>Z17/(Z17+Y17)-Y17/(Z17+Y17)</f>
        <v>0.28571428571428575</v>
      </c>
      <c r="AB17">
        <f>3.3-3.3*'Ideal Resistance'!$F$2/('Ideal Resistance'!$F$2+(Y17+Z17)/2)</f>
        <v>2.7176470588235291</v>
      </c>
      <c r="AC17">
        <f>AB17*AA17</f>
        <v>0.77647058823529413</v>
      </c>
      <c r="AE17">
        <v>550</v>
      </c>
      <c r="AF17">
        <f>AF16+50</f>
        <v>900</v>
      </c>
      <c r="AG17">
        <f>AF17/(AF17+AE17)-AE17/(AF17+AE17)</f>
        <v>0.24137931034482762</v>
      </c>
      <c r="AH17">
        <f>3.3-3.3*'Ideal Resistance'!$F$2/('Ideal Resistance'!$F$2+(AE17+AF17)/2)</f>
        <v>2.734285714285714</v>
      </c>
      <c r="AI17">
        <f>AH17*AG17</f>
        <v>0.66</v>
      </c>
      <c r="AK17">
        <v>550</v>
      </c>
      <c r="AL17">
        <f>AL16+50</f>
        <v>900</v>
      </c>
      <c r="AM17">
        <f>AL17/(AL17+AK17)-AK17/(AL17+AK17)</f>
        <v>0.24137931034482762</v>
      </c>
      <c r="AN17">
        <f>3.3-3.3*'Ideal Resistance'!$F$2/('Ideal Resistance'!$F$2+(AK17+AL17)/2)</f>
        <v>2.734285714285714</v>
      </c>
      <c r="AO17">
        <f>AN17*AM17</f>
        <v>0.66</v>
      </c>
    </row>
    <row r="18" spans="1:41" x14ac:dyDescent="0.25">
      <c r="A18">
        <v>300</v>
      </c>
      <c r="B18">
        <f>B17+50</f>
        <v>950</v>
      </c>
      <c r="C18">
        <f>B18/(B18+A18)-A18/(B18+A18)</f>
        <v>0.52</v>
      </c>
      <c r="D18">
        <f>3.3-3.3*'Ideal Resistance'!$F$2/('Ideal Resistance'!$F$2+(A18+B18)/2)</f>
        <v>2.661290322580645</v>
      </c>
      <c r="E18">
        <f>D18*C18</f>
        <v>1.3838709677419354</v>
      </c>
      <c r="G18">
        <v>350</v>
      </c>
      <c r="H18">
        <f>H17+50</f>
        <v>950</v>
      </c>
      <c r="I18">
        <f>H18/(H18+G18)-G18/(H18+G18)</f>
        <v>0.46153846153846151</v>
      </c>
      <c r="J18">
        <f>3.3-3.3*'Ideal Resistance'!$F$2/('Ideal Resistance'!$F$2+(G18+H18)/2)</f>
        <v>2.6812499999999999</v>
      </c>
      <c r="K18">
        <f>J18*I18</f>
        <v>1.2374999999999998</v>
      </c>
      <c r="M18">
        <v>400</v>
      </c>
      <c r="N18">
        <f>N17+50</f>
        <v>950</v>
      </c>
      <c r="O18">
        <f>N18/(N18+M18)-M18/(N18+M18)</f>
        <v>0.40740740740740744</v>
      </c>
      <c r="P18">
        <f>3.3-3.3*'Ideal Resistance'!$F$2/('Ideal Resistance'!$F$2+(M18+N18)/2)</f>
        <v>2.6999999999999997</v>
      </c>
      <c r="Q18">
        <f>P18*O18</f>
        <v>1.1000000000000001</v>
      </c>
      <c r="S18">
        <v>450</v>
      </c>
      <c r="T18">
        <f>T17+50</f>
        <v>950</v>
      </c>
      <c r="U18">
        <f>T18/(T18+S18)-S18/(T18+S18)</f>
        <v>0.35714285714285715</v>
      </c>
      <c r="V18">
        <f>3.3-3.3*'Ideal Resistance'!$F$2/('Ideal Resistance'!$F$2+(S18+T18)/2)</f>
        <v>2.7176470588235291</v>
      </c>
      <c r="W18">
        <f>V18*U18</f>
        <v>0.97058823529411753</v>
      </c>
      <c r="Y18">
        <v>500</v>
      </c>
      <c r="Z18">
        <f>Z17+50</f>
        <v>950</v>
      </c>
      <c r="AA18">
        <f>Z18/(Z18+Y18)-Y18/(Z18+Y18)</f>
        <v>0.31034482758620685</v>
      </c>
      <c r="AB18">
        <f>3.3-3.3*'Ideal Resistance'!$F$2/('Ideal Resistance'!$F$2+(Y18+Z18)/2)</f>
        <v>2.734285714285714</v>
      </c>
      <c r="AC18">
        <f>AB18*AA18</f>
        <v>0.84857142857142831</v>
      </c>
      <c r="AE18">
        <v>550</v>
      </c>
      <c r="AF18">
        <f>AF17+50</f>
        <v>950</v>
      </c>
      <c r="AG18">
        <f>AF18/(AF18+AE18)-AE18/(AF18+AE18)</f>
        <v>0.26666666666666666</v>
      </c>
      <c r="AH18">
        <f>3.3-3.3*'Ideal Resistance'!$F$2/('Ideal Resistance'!$F$2+(AE18+AF18)/2)</f>
        <v>2.75</v>
      </c>
      <c r="AI18">
        <f>AH18*AG18</f>
        <v>0.73333333333333328</v>
      </c>
      <c r="AK18">
        <v>550</v>
      </c>
      <c r="AL18">
        <f>AL17+50</f>
        <v>950</v>
      </c>
      <c r="AM18">
        <f>AL18/(AL18+AK18)-AK18/(AL18+AK18)</f>
        <v>0.26666666666666666</v>
      </c>
      <c r="AN18">
        <f>3.3-3.3*'Ideal Resistance'!$F$2/('Ideal Resistance'!$F$2+(AK18+AL18)/2)</f>
        <v>2.75</v>
      </c>
      <c r="AO18">
        <f>AN18*AM18</f>
        <v>0.73333333333333328</v>
      </c>
    </row>
    <row r="19" spans="1:41" x14ac:dyDescent="0.25">
      <c r="A19">
        <v>300</v>
      </c>
      <c r="B19">
        <f>B18+50</f>
        <v>1000</v>
      </c>
      <c r="C19">
        <f>B19/(B19+A19)-A19/(B19+A19)</f>
        <v>0.53846153846153855</v>
      </c>
      <c r="D19">
        <f>3.3-3.3*'Ideal Resistance'!$F$2/('Ideal Resistance'!$F$2+(A19+B19)/2)</f>
        <v>2.6812499999999999</v>
      </c>
      <c r="E19">
        <f>D19*C19</f>
        <v>1.4437500000000001</v>
      </c>
      <c r="G19">
        <v>350</v>
      </c>
      <c r="H19">
        <f>H18+50</f>
        <v>1000</v>
      </c>
      <c r="I19">
        <f>H19/(H19+G19)-G19/(H19+G19)</f>
        <v>0.48148148148148145</v>
      </c>
      <c r="J19">
        <f>3.3-3.3*'Ideal Resistance'!$F$2/('Ideal Resistance'!$F$2+(G19+H19)/2)</f>
        <v>2.6999999999999997</v>
      </c>
      <c r="K19">
        <f>J19*I19</f>
        <v>1.2999999999999998</v>
      </c>
      <c r="M19">
        <v>400</v>
      </c>
      <c r="N19">
        <f>N18+50</f>
        <v>1000</v>
      </c>
      <c r="O19">
        <f>N19/(N19+M19)-M19/(N19+M19)</f>
        <v>0.4285714285714286</v>
      </c>
      <c r="P19">
        <f>3.3-3.3*'Ideal Resistance'!$F$2/('Ideal Resistance'!$F$2+(M19+N19)/2)</f>
        <v>2.7176470588235291</v>
      </c>
      <c r="Q19">
        <f>P19*O19</f>
        <v>1.164705882352941</v>
      </c>
      <c r="S19">
        <v>450</v>
      </c>
      <c r="T19">
        <f>T18+50</f>
        <v>1000</v>
      </c>
      <c r="U19">
        <f>T19/(T19+S19)-S19/(T19+S19)</f>
        <v>0.37931034482758624</v>
      </c>
      <c r="V19">
        <f>3.3-3.3*'Ideal Resistance'!$F$2/('Ideal Resistance'!$F$2+(S19+T19)/2)</f>
        <v>2.734285714285714</v>
      </c>
      <c r="W19">
        <f>V19*U19</f>
        <v>1.0371428571428571</v>
      </c>
      <c r="Y19">
        <v>500</v>
      </c>
      <c r="Z19">
        <f>Z18+50</f>
        <v>1000</v>
      </c>
      <c r="AA19">
        <f>Z19/(Z19+Y19)-Y19/(Z19+Y19)</f>
        <v>0.33333333333333331</v>
      </c>
      <c r="AB19">
        <f>3.3-3.3*'Ideal Resistance'!$F$2/('Ideal Resistance'!$F$2+(Y19+Z19)/2)</f>
        <v>2.75</v>
      </c>
      <c r="AC19">
        <f>AB19*AA19</f>
        <v>0.91666666666666663</v>
      </c>
      <c r="AE19">
        <v>550</v>
      </c>
      <c r="AF19">
        <f>AF18+50</f>
        <v>1000</v>
      </c>
      <c r="AG19">
        <f>AF19/(AF19+AE19)-AE19/(AF19+AE19)</f>
        <v>0.29032258064516125</v>
      </c>
      <c r="AH19">
        <f>3.3-3.3*'Ideal Resistance'!$F$2/('Ideal Resistance'!$F$2+(AE19+AF19)/2)</f>
        <v>2.7648648648648648</v>
      </c>
      <c r="AI19">
        <f>AH19*AG19</f>
        <v>0.80270270270270261</v>
      </c>
      <c r="AK19">
        <v>550</v>
      </c>
      <c r="AL19">
        <f>AL18+50</f>
        <v>1000</v>
      </c>
      <c r="AM19">
        <f>AL19/(AL19+AK19)-AK19/(AL19+AK19)</f>
        <v>0.29032258064516125</v>
      </c>
      <c r="AN19">
        <f>3.3-3.3*'Ideal Resistance'!$F$2/('Ideal Resistance'!$F$2+(AK19+AL19)/2)</f>
        <v>2.7648648648648648</v>
      </c>
      <c r="AO19">
        <f>AN19*AM19</f>
        <v>0.80270270270270261</v>
      </c>
    </row>
    <row r="20" spans="1:41" x14ac:dyDescent="0.25">
      <c r="A20">
        <v>300</v>
      </c>
      <c r="B20">
        <f>B19+50</f>
        <v>1050</v>
      </c>
      <c r="C20">
        <f>B20/(B20+A20)-A20/(B20+A20)</f>
        <v>0.55555555555555558</v>
      </c>
      <c r="D20">
        <f>3.3-3.3*'Ideal Resistance'!$F$2/('Ideal Resistance'!$F$2+(A20+B20)/2)</f>
        <v>2.6999999999999997</v>
      </c>
      <c r="E20">
        <f>D20*C20</f>
        <v>1.5</v>
      </c>
      <c r="G20">
        <v>350</v>
      </c>
      <c r="H20">
        <f>H19+50</f>
        <v>1050</v>
      </c>
      <c r="I20">
        <f>H20/(H20+G20)-G20/(H20+G20)</f>
        <v>0.5</v>
      </c>
      <c r="J20">
        <f>3.3-3.3*'Ideal Resistance'!$F$2/('Ideal Resistance'!$F$2+(G20+H20)/2)</f>
        <v>2.7176470588235291</v>
      </c>
      <c r="K20">
        <f>J20*I20</f>
        <v>1.3588235294117645</v>
      </c>
      <c r="M20">
        <v>400</v>
      </c>
      <c r="N20">
        <f>N19+50</f>
        <v>1050</v>
      </c>
      <c r="O20">
        <f>N20/(N20+M20)-M20/(N20+M20)</f>
        <v>0.44827586206896552</v>
      </c>
      <c r="P20">
        <f>3.3-3.3*'Ideal Resistance'!$F$2/('Ideal Resistance'!$F$2+(M20+N20)/2)</f>
        <v>2.734285714285714</v>
      </c>
      <c r="Q20">
        <f>P20*O20</f>
        <v>1.2257142857142855</v>
      </c>
      <c r="S20">
        <v>450</v>
      </c>
      <c r="T20">
        <f>T19+50</f>
        <v>1050</v>
      </c>
      <c r="U20">
        <f>T20/(T20+S20)-S20/(T20+S20)</f>
        <v>0.39999999999999997</v>
      </c>
      <c r="V20">
        <f>3.3-3.3*'Ideal Resistance'!$F$2/('Ideal Resistance'!$F$2+(S20+T20)/2)</f>
        <v>2.75</v>
      </c>
      <c r="W20">
        <f>V20*U20</f>
        <v>1.0999999999999999</v>
      </c>
      <c r="Y20">
        <v>500</v>
      </c>
      <c r="Z20">
        <f>Z19+50</f>
        <v>1050</v>
      </c>
      <c r="AA20">
        <f>Z20/(Z20+Y20)-Y20/(Z20+Y20)</f>
        <v>0.35483870967741932</v>
      </c>
      <c r="AB20">
        <f>3.3-3.3*'Ideal Resistance'!$F$2/('Ideal Resistance'!$F$2+(Y20+Z20)/2)</f>
        <v>2.7648648648648648</v>
      </c>
      <c r="AC20">
        <f>AB20*AA20</f>
        <v>0.98108108108108094</v>
      </c>
      <c r="AE20">
        <v>550</v>
      </c>
      <c r="AF20">
        <f>AF19+50</f>
        <v>1050</v>
      </c>
      <c r="AG20">
        <f>AF20/(AF20+AE20)-AE20/(AF20+AE20)</f>
        <v>0.3125</v>
      </c>
      <c r="AH20">
        <f>3.3-3.3*'Ideal Resistance'!$F$2/('Ideal Resistance'!$F$2+(AE20+AF20)/2)</f>
        <v>2.7789473684210524</v>
      </c>
      <c r="AI20">
        <f>AH20*AG20</f>
        <v>0.86842105263157887</v>
      </c>
      <c r="AK20">
        <v>550</v>
      </c>
      <c r="AL20">
        <f>AL19+50</f>
        <v>1050</v>
      </c>
      <c r="AM20">
        <f>AL20/(AL20+AK20)-AK20/(AL20+AK20)</f>
        <v>0.3125</v>
      </c>
      <c r="AN20">
        <f>3.3-3.3*'Ideal Resistance'!$F$2/('Ideal Resistance'!$F$2+(AK20+AL20)/2)</f>
        <v>2.7789473684210524</v>
      </c>
      <c r="AO20">
        <f>AN20*AM20</f>
        <v>0.86842105263157887</v>
      </c>
    </row>
    <row r="21" spans="1:41" x14ac:dyDescent="0.25">
      <c r="A21">
        <v>300</v>
      </c>
      <c r="B21">
        <f>B20+50</f>
        <v>1100</v>
      </c>
      <c r="C21">
        <f>B21/(B21+A21)-A21/(B21+A21)</f>
        <v>0.5714285714285714</v>
      </c>
      <c r="D21">
        <f>3.3-3.3*'Ideal Resistance'!$F$2/('Ideal Resistance'!$F$2+(A21+B21)/2)</f>
        <v>2.7176470588235291</v>
      </c>
      <c r="E21">
        <f>D21*C21</f>
        <v>1.552941176470588</v>
      </c>
      <c r="G21">
        <v>350</v>
      </c>
      <c r="H21">
        <f>H20+50</f>
        <v>1100</v>
      </c>
      <c r="I21">
        <f>H21/(H21+G21)-G21/(H21+G21)</f>
        <v>0.51724137931034475</v>
      </c>
      <c r="J21">
        <f>3.3-3.3*'Ideal Resistance'!$F$2/('Ideal Resistance'!$F$2+(G21+H21)/2)</f>
        <v>2.734285714285714</v>
      </c>
      <c r="K21">
        <f>J21*I21</f>
        <v>1.4142857142857139</v>
      </c>
      <c r="M21">
        <v>400</v>
      </c>
      <c r="N21">
        <f>N20+50</f>
        <v>1100</v>
      </c>
      <c r="O21">
        <f>N21/(N21+M21)-M21/(N21+M21)</f>
        <v>0.46666666666666662</v>
      </c>
      <c r="P21">
        <f>3.3-3.3*'Ideal Resistance'!$F$2/('Ideal Resistance'!$F$2+(M21+N21)/2)</f>
        <v>2.75</v>
      </c>
      <c r="Q21">
        <f>P21*O21</f>
        <v>1.2833333333333332</v>
      </c>
      <c r="S21">
        <v>450</v>
      </c>
      <c r="T21">
        <f>T20+50</f>
        <v>1100</v>
      </c>
      <c r="U21">
        <f>T21/(T21+S21)-S21/(T21+S21)</f>
        <v>0.41935483870967744</v>
      </c>
      <c r="V21">
        <f>3.3-3.3*'Ideal Resistance'!$F$2/('Ideal Resistance'!$F$2+(S21+T21)/2)</f>
        <v>2.7648648648648648</v>
      </c>
      <c r="W21">
        <f>V21*U21</f>
        <v>1.1594594594594594</v>
      </c>
      <c r="Y21">
        <v>500</v>
      </c>
      <c r="Z21">
        <f>Z20+50</f>
        <v>1100</v>
      </c>
      <c r="AA21">
        <f>Z21/(Z21+Y21)-Y21/(Z21+Y21)</f>
        <v>0.375</v>
      </c>
      <c r="AB21">
        <f>3.3-3.3*'Ideal Resistance'!$F$2/('Ideal Resistance'!$F$2+(Y21+Z21)/2)</f>
        <v>2.7789473684210524</v>
      </c>
      <c r="AC21">
        <f>AB21*AA21</f>
        <v>1.0421052631578946</v>
      </c>
      <c r="AE21">
        <v>550</v>
      </c>
      <c r="AF21">
        <f>AF20+50</f>
        <v>1100</v>
      </c>
      <c r="AG21">
        <f>AF21/(AF21+AE21)-AE21/(AF21+AE21)</f>
        <v>0.33333333333333331</v>
      </c>
      <c r="AH21">
        <f>3.3-3.3*'Ideal Resistance'!$F$2/('Ideal Resistance'!$F$2+(AE21+AF21)/2)</f>
        <v>2.7923076923076922</v>
      </c>
      <c r="AI21">
        <f>AH21*AG21</f>
        <v>0.93076923076923068</v>
      </c>
      <c r="AK21">
        <v>550</v>
      </c>
      <c r="AL21">
        <f>AL20+50</f>
        <v>1100</v>
      </c>
      <c r="AM21">
        <f>AL21/(AL21+AK21)-AK21/(AL21+AK21)</f>
        <v>0.33333333333333331</v>
      </c>
      <c r="AN21">
        <f>3.3-3.3*'Ideal Resistance'!$F$2/('Ideal Resistance'!$F$2+(AK21+AL21)/2)</f>
        <v>2.7923076923076922</v>
      </c>
      <c r="AO21">
        <f>AN21*AM21</f>
        <v>0.93076923076923068</v>
      </c>
    </row>
    <row r="22" spans="1:41" x14ac:dyDescent="0.25">
      <c r="A22">
        <v>300</v>
      </c>
      <c r="B22">
        <f>B21+50</f>
        <v>1150</v>
      </c>
      <c r="C22">
        <f>B22/(B22+A22)-A22/(B22+A22)</f>
        <v>0.5862068965517242</v>
      </c>
      <c r="D22">
        <f>3.3-3.3*'Ideal Resistance'!$F$2/('Ideal Resistance'!$F$2+(A22+B22)/2)</f>
        <v>2.734285714285714</v>
      </c>
      <c r="E22">
        <f>D22*C22</f>
        <v>1.6028571428571428</v>
      </c>
      <c r="G22">
        <v>350</v>
      </c>
      <c r="H22">
        <f>H21+50</f>
        <v>1150</v>
      </c>
      <c r="I22">
        <f>H22/(H22+G22)-G22/(H22+G22)</f>
        <v>0.53333333333333344</v>
      </c>
      <c r="J22">
        <f>3.3-3.3*'Ideal Resistance'!$F$2/('Ideal Resistance'!$F$2+(G22+H22)/2)</f>
        <v>2.75</v>
      </c>
      <c r="K22">
        <f>J22*I22</f>
        <v>1.466666666666667</v>
      </c>
      <c r="M22">
        <v>400</v>
      </c>
      <c r="N22">
        <f>N21+50</f>
        <v>1150</v>
      </c>
      <c r="O22">
        <f>N22/(N22+M22)-M22/(N22+M22)</f>
        <v>0.4838709677419355</v>
      </c>
      <c r="P22">
        <f>3.3-3.3*'Ideal Resistance'!$F$2/('Ideal Resistance'!$F$2+(M22+N22)/2)</f>
        <v>2.7648648648648648</v>
      </c>
      <c r="Q22">
        <f>P22*O22</f>
        <v>1.3378378378378379</v>
      </c>
      <c r="S22">
        <v>450</v>
      </c>
      <c r="T22">
        <f>T21+50</f>
        <v>1150</v>
      </c>
      <c r="U22">
        <f>T22/(T22+S22)-S22/(T22+S22)</f>
        <v>0.4375</v>
      </c>
      <c r="V22">
        <f>3.3-3.3*'Ideal Resistance'!$F$2/('Ideal Resistance'!$F$2+(S22+T22)/2)</f>
        <v>2.7789473684210524</v>
      </c>
      <c r="W22">
        <f>V22*U22</f>
        <v>1.2157894736842105</v>
      </c>
      <c r="Y22">
        <v>500</v>
      </c>
      <c r="Z22">
        <f>Z21+50</f>
        <v>1150</v>
      </c>
      <c r="AA22">
        <f>Z22/(Z22+Y22)-Y22/(Z22+Y22)</f>
        <v>0.39393939393939398</v>
      </c>
      <c r="AB22">
        <f>3.3-3.3*'Ideal Resistance'!$F$2/('Ideal Resistance'!$F$2+(Y22+Z22)/2)</f>
        <v>2.7923076923076922</v>
      </c>
      <c r="AC22">
        <f>AB22*AA22</f>
        <v>1.1000000000000001</v>
      </c>
      <c r="AE22">
        <v>550</v>
      </c>
      <c r="AF22">
        <f>AF21+50</f>
        <v>1150</v>
      </c>
      <c r="AG22">
        <f>AF22/(AF22+AE22)-AE22/(AF22+AE22)</f>
        <v>0.35294117647058826</v>
      </c>
      <c r="AH22">
        <f>3.3-3.3*'Ideal Resistance'!$F$2/('Ideal Resistance'!$F$2+(AE22+AF22)/2)</f>
        <v>2.8049999999999997</v>
      </c>
      <c r="AI22">
        <f>AH22*AG22</f>
        <v>0.99</v>
      </c>
      <c r="AK22">
        <v>550</v>
      </c>
      <c r="AL22">
        <f>AL21+50</f>
        <v>1150</v>
      </c>
      <c r="AM22">
        <f>AL22/(AL22+AK22)-AK22/(AL22+AK22)</f>
        <v>0.35294117647058826</v>
      </c>
      <c r="AN22">
        <f>3.3-3.3*'Ideal Resistance'!$F$2/('Ideal Resistance'!$F$2+(AK22+AL22)/2)</f>
        <v>2.8049999999999997</v>
      </c>
      <c r="AO22">
        <f>AN22*AM22</f>
        <v>0.99</v>
      </c>
    </row>
    <row r="23" spans="1:41" x14ac:dyDescent="0.25">
      <c r="A23">
        <v>300</v>
      </c>
      <c r="B23">
        <f>B22+50</f>
        <v>1200</v>
      </c>
      <c r="C23">
        <f>B23/(B23+A23)-A23/(B23+A23)</f>
        <v>0.60000000000000009</v>
      </c>
      <c r="D23">
        <f>3.3-3.3*'Ideal Resistance'!$F$2/('Ideal Resistance'!$F$2+(A23+B23)/2)</f>
        <v>2.75</v>
      </c>
      <c r="E23">
        <f>D23*C23</f>
        <v>1.6500000000000004</v>
      </c>
      <c r="G23">
        <v>350</v>
      </c>
      <c r="H23">
        <f>H22+50</f>
        <v>1200</v>
      </c>
      <c r="I23">
        <f>H23/(H23+G23)-G23/(H23+G23)</f>
        <v>0.54838709677419351</v>
      </c>
      <c r="J23">
        <f>3.3-3.3*'Ideal Resistance'!$F$2/('Ideal Resistance'!$F$2+(G23+H23)/2)</f>
        <v>2.7648648648648648</v>
      </c>
      <c r="K23">
        <f>J23*I23</f>
        <v>1.5162162162162161</v>
      </c>
      <c r="M23">
        <v>400</v>
      </c>
      <c r="N23">
        <f>N22+50</f>
        <v>1200</v>
      </c>
      <c r="O23">
        <f>N23/(N23+M23)-M23/(N23+M23)</f>
        <v>0.5</v>
      </c>
      <c r="P23">
        <f>3.3-3.3*'Ideal Resistance'!$F$2/('Ideal Resistance'!$F$2+(M23+N23)/2)</f>
        <v>2.7789473684210524</v>
      </c>
      <c r="Q23">
        <f>P23*O23</f>
        <v>1.3894736842105262</v>
      </c>
      <c r="S23">
        <v>450</v>
      </c>
      <c r="T23">
        <f>T22+50</f>
        <v>1200</v>
      </c>
      <c r="U23">
        <f>T23/(T23+S23)-S23/(T23+S23)</f>
        <v>0.45454545454545459</v>
      </c>
      <c r="V23">
        <f>3.3-3.3*'Ideal Resistance'!$F$2/('Ideal Resistance'!$F$2+(S23+T23)/2)</f>
        <v>2.7923076923076922</v>
      </c>
      <c r="W23">
        <f>V23*U23</f>
        <v>1.2692307692307694</v>
      </c>
      <c r="Y23">
        <v>500</v>
      </c>
      <c r="Z23">
        <f>Z22+50</f>
        <v>1200</v>
      </c>
      <c r="AA23">
        <f>Z23/(Z23+Y23)-Y23/(Z23+Y23)</f>
        <v>0.41176470588235298</v>
      </c>
      <c r="AB23">
        <f>3.3-3.3*'Ideal Resistance'!$F$2/('Ideal Resistance'!$F$2+(Y23+Z23)/2)</f>
        <v>2.8049999999999997</v>
      </c>
      <c r="AC23">
        <f>AB23*AA23</f>
        <v>1.155</v>
      </c>
      <c r="AE23">
        <v>550</v>
      </c>
      <c r="AF23">
        <f>AF22+50</f>
        <v>1200</v>
      </c>
      <c r="AG23">
        <f>AF23/(AF23+AE23)-AE23/(AF23+AE23)</f>
        <v>0.37142857142857144</v>
      </c>
      <c r="AH23">
        <f>3.3-3.3*'Ideal Resistance'!$F$2/('Ideal Resistance'!$F$2+(AE23+AF23)/2)</f>
        <v>2.8170731707317072</v>
      </c>
      <c r="AI23">
        <f>AH23*AG23</f>
        <v>1.0463414634146342</v>
      </c>
      <c r="AK23">
        <v>550</v>
      </c>
      <c r="AL23">
        <f>AL22+50</f>
        <v>1200</v>
      </c>
      <c r="AM23">
        <f>AL23/(AL23+AK23)-AK23/(AL23+AK23)</f>
        <v>0.37142857142857144</v>
      </c>
      <c r="AN23">
        <f>3.3-3.3*'Ideal Resistance'!$F$2/('Ideal Resistance'!$F$2+(AK23+AL23)/2)</f>
        <v>2.8170731707317072</v>
      </c>
      <c r="AO23">
        <f>AN23*AM23</f>
        <v>1.0463414634146342</v>
      </c>
    </row>
    <row r="24" spans="1:41" x14ac:dyDescent="0.25">
      <c r="A24">
        <v>300</v>
      </c>
      <c r="B24">
        <f>B23+50</f>
        <v>1250</v>
      </c>
      <c r="C24">
        <f>B24/(B24+A24)-A24/(B24+A24)</f>
        <v>0.61290322580645151</v>
      </c>
      <c r="D24">
        <f>3.3-3.3*'Ideal Resistance'!$F$2/('Ideal Resistance'!$F$2+(A24+B24)/2)</f>
        <v>2.7648648648648648</v>
      </c>
      <c r="E24">
        <f>D24*C24</f>
        <v>1.6945945945945944</v>
      </c>
      <c r="G24">
        <v>350</v>
      </c>
      <c r="H24">
        <f>H23+50</f>
        <v>1250</v>
      </c>
      <c r="I24">
        <f>H24/(H24+G24)-G24/(H24+G24)</f>
        <v>0.5625</v>
      </c>
      <c r="J24">
        <f>3.3-3.3*'Ideal Resistance'!$F$2/('Ideal Resistance'!$F$2+(G24+H24)/2)</f>
        <v>2.7789473684210524</v>
      </c>
      <c r="K24">
        <f>J24*I24</f>
        <v>1.5631578947368419</v>
      </c>
      <c r="M24">
        <v>400</v>
      </c>
      <c r="N24">
        <f>N23+50</f>
        <v>1250</v>
      </c>
      <c r="O24">
        <f>N24/(N24+M24)-M24/(N24+M24)</f>
        <v>0.51515151515151514</v>
      </c>
      <c r="P24">
        <f>3.3-3.3*'Ideal Resistance'!$F$2/('Ideal Resistance'!$F$2+(M24+N24)/2)</f>
        <v>2.7923076923076922</v>
      </c>
      <c r="Q24">
        <f>P24*O24</f>
        <v>1.4384615384615382</v>
      </c>
      <c r="S24">
        <v>450</v>
      </c>
      <c r="T24">
        <f>T23+50</f>
        <v>1250</v>
      </c>
      <c r="U24">
        <f>T24/(T24+S24)-S24/(T24+S24)</f>
        <v>0.4705882352941177</v>
      </c>
      <c r="V24">
        <f>3.3-3.3*'Ideal Resistance'!$F$2/('Ideal Resistance'!$F$2+(S24+T24)/2)</f>
        <v>2.8049999999999997</v>
      </c>
      <c r="W24">
        <f>V24*U24</f>
        <v>1.32</v>
      </c>
      <c r="Y24">
        <v>500</v>
      </c>
      <c r="Z24">
        <f>Z23+50</f>
        <v>1250</v>
      </c>
      <c r="AA24">
        <f>Z24/(Z24+Y24)-Y24/(Z24+Y24)</f>
        <v>0.4285714285714286</v>
      </c>
      <c r="AB24">
        <f>3.3-3.3*'Ideal Resistance'!$F$2/('Ideal Resistance'!$F$2+(Y24+Z24)/2)</f>
        <v>2.8170731707317072</v>
      </c>
      <c r="AC24">
        <f>AB24*AA24</f>
        <v>1.2073170731707317</v>
      </c>
      <c r="AE24">
        <v>550</v>
      </c>
      <c r="AF24">
        <f>AF23+50</f>
        <v>1250</v>
      </c>
      <c r="AG24">
        <f>AF24/(AF24+AE24)-AE24/(AF24+AE24)</f>
        <v>0.38888888888888884</v>
      </c>
      <c r="AH24">
        <f>3.3-3.3*'Ideal Resistance'!$F$2/('Ideal Resistance'!$F$2+(AE24+AF24)/2)</f>
        <v>2.8285714285714283</v>
      </c>
      <c r="AI24">
        <f>AH24*AG24</f>
        <v>1.0999999999999996</v>
      </c>
      <c r="AK24">
        <v>550</v>
      </c>
      <c r="AL24">
        <f>AL23+50</f>
        <v>1250</v>
      </c>
      <c r="AM24">
        <f>AL24/(AL24+AK24)-AK24/(AL24+AK24)</f>
        <v>0.38888888888888884</v>
      </c>
      <c r="AN24">
        <f>3.3-3.3*'Ideal Resistance'!$F$2/('Ideal Resistance'!$F$2+(AK24+AL24)/2)</f>
        <v>2.8285714285714283</v>
      </c>
      <c r="AO24">
        <f>AN24*AM24</f>
        <v>1.0999999999999996</v>
      </c>
    </row>
    <row r="25" spans="1:41" x14ac:dyDescent="0.25">
      <c r="A25">
        <v>300</v>
      </c>
      <c r="B25">
        <f>B24+50</f>
        <v>1300</v>
      </c>
      <c r="C25">
        <f>B25/(B25+A25)-A25/(B25+A25)</f>
        <v>0.625</v>
      </c>
      <c r="D25">
        <f>3.3-3.3*'Ideal Resistance'!$F$2/('Ideal Resistance'!$F$2+(A25+B25)/2)</f>
        <v>2.7789473684210524</v>
      </c>
      <c r="E25">
        <f>D25*C25</f>
        <v>1.7368421052631577</v>
      </c>
      <c r="G25">
        <v>350</v>
      </c>
      <c r="H25">
        <f>H24+50</f>
        <v>1300</v>
      </c>
      <c r="I25">
        <f>H25/(H25+G25)-G25/(H25+G25)</f>
        <v>0.57575757575757569</v>
      </c>
      <c r="J25">
        <f>3.3-3.3*'Ideal Resistance'!$F$2/('Ideal Resistance'!$F$2+(G25+H25)/2)</f>
        <v>2.7923076923076922</v>
      </c>
      <c r="K25">
        <f>J25*I25</f>
        <v>1.6076923076923073</v>
      </c>
      <c r="M25">
        <v>400</v>
      </c>
      <c r="N25">
        <f>N24+50</f>
        <v>1300</v>
      </c>
      <c r="O25">
        <f>N25/(N25+M25)-M25/(N25+M25)</f>
        <v>0.52941176470588225</v>
      </c>
      <c r="P25">
        <f>3.3-3.3*'Ideal Resistance'!$F$2/('Ideal Resistance'!$F$2+(M25+N25)/2)</f>
        <v>2.8049999999999997</v>
      </c>
      <c r="Q25">
        <f>P25*O25</f>
        <v>1.4849999999999997</v>
      </c>
      <c r="S25">
        <v>450</v>
      </c>
      <c r="T25">
        <f>T24+50</f>
        <v>1300</v>
      </c>
      <c r="U25">
        <f>T25/(T25+S25)-S25/(T25+S25)</f>
        <v>0.48571428571428577</v>
      </c>
      <c r="V25">
        <f>3.3-3.3*'Ideal Resistance'!$F$2/('Ideal Resistance'!$F$2+(S25+T25)/2)</f>
        <v>2.8170731707317072</v>
      </c>
      <c r="W25">
        <f>V25*U25</f>
        <v>1.3682926829268294</v>
      </c>
      <c r="Y25">
        <v>500</v>
      </c>
      <c r="Z25">
        <f>Z24+50</f>
        <v>1300</v>
      </c>
      <c r="AA25">
        <f>Z25/(Z25+Y25)-Y25/(Z25+Y25)</f>
        <v>0.44444444444444442</v>
      </c>
      <c r="AB25">
        <f>3.3-3.3*'Ideal Resistance'!$F$2/('Ideal Resistance'!$F$2+(Y25+Z25)/2)</f>
        <v>2.8285714285714283</v>
      </c>
      <c r="AC25">
        <f>AB25*AA25</f>
        <v>1.2571428571428569</v>
      </c>
      <c r="AE25">
        <v>550</v>
      </c>
      <c r="AF25">
        <f>AF24+50</f>
        <v>1300</v>
      </c>
      <c r="AG25">
        <f>AF25/(AF25+AE25)-AE25/(AF25+AE25)</f>
        <v>0.40540540540540543</v>
      </c>
      <c r="AH25">
        <f>3.3-3.3*'Ideal Resistance'!$F$2/('Ideal Resistance'!$F$2+(AE25+AF25)/2)</f>
        <v>2.8395348837209302</v>
      </c>
      <c r="AI25">
        <f>AH25*AG25</f>
        <v>1.1511627906976745</v>
      </c>
      <c r="AK25">
        <v>550</v>
      </c>
      <c r="AL25">
        <f>AL24+50</f>
        <v>1300</v>
      </c>
      <c r="AM25">
        <f>AL25/(AL25+AK25)-AK25/(AL25+AK25)</f>
        <v>0.40540540540540543</v>
      </c>
      <c r="AN25">
        <f>3.3-3.3*'Ideal Resistance'!$F$2/('Ideal Resistance'!$F$2+(AK25+AL25)/2)</f>
        <v>2.8395348837209302</v>
      </c>
      <c r="AO25">
        <f>AN25*AM25</f>
        <v>1.1511627906976745</v>
      </c>
    </row>
    <row r="26" spans="1:41" x14ac:dyDescent="0.25">
      <c r="A26">
        <v>300</v>
      </c>
      <c r="B26">
        <f>B25+50</f>
        <v>1350</v>
      </c>
      <c r="C26">
        <f>B26/(B26+A26)-A26/(B26+A26)</f>
        <v>0.63636363636363646</v>
      </c>
      <c r="D26">
        <f>3.3-3.3*'Ideal Resistance'!$F$2/('Ideal Resistance'!$F$2+(A26+B26)/2)</f>
        <v>2.7923076923076922</v>
      </c>
      <c r="E26">
        <f>D26*C26</f>
        <v>1.776923076923077</v>
      </c>
      <c r="G26">
        <v>350</v>
      </c>
      <c r="H26">
        <f>H25+50</f>
        <v>1350</v>
      </c>
      <c r="I26">
        <f>H26/(H26+G26)-G26/(H26+G26)</f>
        <v>0.58823529411764697</v>
      </c>
      <c r="J26">
        <f>3.3-3.3*'Ideal Resistance'!$F$2/('Ideal Resistance'!$F$2+(G26+H26)/2)</f>
        <v>2.8049999999999997</v>
      </c>
      <c r="K26">
        <f>J26*I26</f>
        <v>1.6499999999999995</v>
      </c>
      <c r="M26">
        <v>400</v>
      </c>
      <c r="N26">
        <f>N25+50</f>
        <v>1350</v>
      </c>
      <c r="O26">
        <f>N26/(N26+M26)-M26/(N26+M26)</f>
        <v>0.54285714285714293</v>
      </c>
      <c r="P26">
        <f>3.3-3.3*'Ideal Resistance'!$F$2/('Ideal Resistance'!$F$2+(M26+N26)/2)</f>
        <v>2.8170731707317072</v>
      </c>
      <c r="Q26">
        <f>P26*O26</f>
        <v>1.5292682926829269</v>
      </c>
      <c r="S26">
        <v>450</v>
      </c>
      <c r="T26">
        <f>T25+50</f>
        <v>1350</v>
      </c>
      <c r="U26">
        <f>T26/(T26+S26)-S26/(T26+S26)</f>
        <v>0.5</v>
      </c>
      <c r="V26">
        <f>3.3-3.3*'Ideal Resistance'!$F$2/('Ideal Resistance'!$F$2+(S26+T26)/2)</f>
        <v>2.8285714285714283</v>
      </c>
      <c r="W26">
        <f>V26*U26</f>
        <v>1.4142857142857141</v>
      </c>
      <c r="Y26">
        <v>500</v>
      </c>
      <c r="Z26">
        <f>Z25+50</f>
        <v>1350</v>
      </c>
      <c r="AA26">
        <f>Z26/(Z26+Y26)-Y26/(Z26+Y26)</f>
        <v>0.45945945945945943</v>
      </c>
      <c r="AB26">
        <f>3.3-3.3*'Ideal Resistance'!$F$2/('Ideal Resistance'!$F$2+(Y26+Z26)/2)</f>
        <v>2.8395348837209302</v>
      </c>
      <c r="AC26">
        <f>AB26*AA26</f>
        <v>1.3046511627906976</v>
      </c>
      <c r="AE26">
        <v>550</v>
      </c>
      <c r="AF26">
        <f>AF25+50</f>
        <v>1350</v>
      </c>
      <c r="AG26">
        <f>AF26/(AF26+AE26)-AE26/(AF26+AE26)</f>
        <v>0.42105263157894735</v>
      </c>
      <c r="AH26">
        <f>3.3-3.3*'Ideal Resistance'!$F$2/('Ideal Resistance'!$F$2+(AE26+AF26)/2)</f>
        <v>2.8499999999999996</v>
      </c>
      <c r="AI26">
        <f>AH26*AG26</f>
        <v>1.1999999999999997</v>
      </c>
      <c r="AK26">
        <v>550</v>
      </c>
      <c r="AL26">
        <f>AL25+50</f>
        <v>1350</v>
      </c>
      <c r="AM26">
        <f>AL26/(AL26+AK26)-AK26/(AL26+AK26)</f>
        <v>0.42105263157894735</v>
      </c>
      <c r="AN26">
        <f>3.3-3.3*'Ideal Resistance'!$F$2/('Ideal Resistance'!$F$2+(AK26+AL26)/2)</f>
        <v>2.8499999999999996</v>
      </c>
      <c r="AO26">
        <f>AN26*AM26</f>
        <v>1.1999999999999997</v>
      </c>
    </row>
    <row r="27" spans="1:41" x14ac:dyDescent="0.25">
      <c r="A27">
        <v>300</v>
      </c>
      <c r="B27">
        <f>B26+50</f>
        <v>1400</v>
      </c>
      <c r="C27">
        <f>B27/(B27+A27)-A27/(B27+A27)</f>
        <v>0.64705882352941169</v>
      </c>
      <c r="D27">
        <f>3.3-3.3*'Ideal Resistance'!$F$2/('Ideal Resistance'!$F$2+(A27+B27)/2)</f>
        <v>2.8049999999999997</v>
      </c>
      <c r="E27">
        <f>D27*C27</f>
        <v>1.8149999999999995</v>
      </c>
      <c r="G27">
        <v>350</v>
      </c>
      <c r="H27">
        <f>H26+50</f>
        <v>1400</v>
      </c>
      <c r="I27">
        <f>H27/(H27+G27)-G27/(H27+G27)</f>
        <v>0.60000000000000009</v>
      </c>
      <c r="J27">
        <f>3.3-3.3*'Ideal Resistance'!$F$2/('Ideal Resistance'!$F$2+(G27+H27)/2)</f>
        <v>2.8170731707317072</v>
      </c>
      <c r="K27">
        <f>J27*I27</f>
        <v>1.6902439024390246</v>
      </c>
      <c r="M27">
        <v>400</v>
      </c>
      <c r="N27">
        <f>N26+50</f>
        <v>1400</v>
      </c>
      <c r="O27">
        <f>N27/(N27+M27)-M27/(N27+M27)</f>
        <v>0.55555555555555558</v>
      </c>
      <c r="P27">
        <f>3.3-3.3*'Ideal Resistance'!$F$2/('Ideal Resistance'!$F$2+(M27+N27)/2)</f>
        <v>2.8285714285714283</v>
      </c>
      <c r="Q27">
        <f>P27*O27</f>
        <v>1.5714285714285714</v>
      </c>
      <c r="S27">
        <v>450</v>
      </c>
      <c r="T27">
        <f>T26+50</f>
        <v>1400</v>
      </c>
      <c r="U27">
        <f>T27/(T27+S27)-S27/(T27+S27)</f>
        <v>0.5135135135135136</v>
      </c>
      <c r="V27">
        <f>3.3-3.3*'Ideal Resistance'!$F$2/('Ideal Resistance'!$F$2+(S27+T27)/2)</f>
        <v>2.8395348837209302</v>
      </c>
      <c r="W27">
        <f>V27*U27</f>
        <v>1.4581395348837212</v>
      </c>
      <c r="Y27">
        <v>500</v>
      </c>
      <c r="Z27">
        <f>Z26+50</f>
        <v>1400</v>
      </c>
      <c r="AA27">
        <f>Z27/(Z27+Y27)-Y27/(Z27+Y27)</f>
        <v>0.47368421052631576</v>
      </c>
      <c r="AB27">
        <f>3.3-3.3*'Ideal Resistance'!$F$2/('Ideal Resistance'!$F$2+(Y27+Z27)/2)</f>
        <v>2.8499999999999996</v>
      </c>
      <c r="AC27">
        <f>AB27*AA27</f>
        <v>1.3499999999999999</v>
      </c>
      <c r="AE27">
        <v>550</v>
      </c>
      <c r="AF27">
        <f>AF26+50</f>
        <v>1400</v>
      </c>
      <c r="AG27">
        <f>AF27/(AF27+AE27)-AE27/(AF27+AE27)</f>
        <v>0.4358974358974359</v>
      </c>
      <c r="AH27">
        <f>3.3-3.3*'Ideal Resistance'!$F$2/('Ideal Resistance'!$F$2+(AE27+AF27)/2)</f>
        <v>2.86</v>
      </c>
      <c r="AI27">
        <f>AH27*AG27</f>
        <v>1.2466666666666666</v>
      </c>
      <c r="AK27">
        <v>550</v>
      </c>
      <c r="AL27">
        <f>AL26+50</f>
        <v>1400</v>
      </c>
      <c r="AM27">
        <f>AL27/(AL27+AK27)-AK27/(AL27+AK27)</f>
        <v>0.4358974358974359</v>
      </c>
      <c r="AN27">
        <f>3.3-3.3*'Ideal Resistance'!$F$2/('Ideal Resistance'!$F$2+(AK27+AL27)/2)</f>
        <v>2.86</v>
      </c>
      <c r="AO27">
        <f>AN27*AM27</f>
        <v>1.2466666666666666</v>
      </c>
    </row>
    <row r="28" spans="1:41" x14ac:dyDescent="0.25">
      <c r="A28">
        <v>300</v>
      </c>
      <c r="B28">
        <f>B27+50</f>
        <v>1450</v>
      </c>
      <c r="C28">
        <f>B28/(B28+A28)-A28/(B28+A28)</f>
        <v>0.65714285714285725</v>
      </c>
      <c r="D28">
        <f>3.3-3.3*'Ideal Resistance'!$F$2/('Ideal Resistance'!$F$2+(A28+B28)/2)</f>
        <v>2.8170731707317072</v>
      </c>
      <c r="E28">
        <f>D28*C28</f>
        <v>1.851219512195122</v>
      </c>
      <c r="G28">
        <v>350</v>
      </c>
      <c r="H28">
        <f>H27+50</f>
        <v>1450</v>
      </c>
      <c r="I28">
        <f>H28/(H28+G28)-G28/(H28+G28)</f>
        <v>0.61111111111111116</v>
      </c>
      <c r="J28">
        <f>3.3-3.3*'Ideal Resistance'!$F$2/('Ideal Resistance'!$F$2+(G28+H28)/2)</f>
        <v>2.8285714285714283</v>
      </c>
      <c r="K28">
        <f>J28*I28</f>
        <v>1.7285714285714286</v>
      </c>
      <c r="M28">
        <v>400</v>
      </c>
      <c r="N28">
        <f>N27+50</f>
        <v>1450</v>
      </c>
      <c r="O28">
        <f>N28/(N28+M28)-M28/(N28+M28)</f>
        <v>0.56756756756756754</v>
      </c>
      <c r="P28">
        <f>3.3-3.3*'Ideal Resistance'!$F$2/('Ideal Resistance'!$F$2+(M28+N28)/2)</f>
        <v>2.8395348837209302</v>
      </c>
      <c r="Q28">
        <f>P28*O28</f>
        <v>1.6116279069767441</v>
      </c>
      <c r="S28">
        <v>450</v>
      </c>
      <c r="T28">
        <f>T27+50</f>
        <v>1450</v>
      </c>
      <c r="U28">
        <f>T28/(T28+S28)-S28/(T28+S28)</f>
        <v>0.52631578947368429</v>
      </c>
      <c r="V28">
        <f>3.3-3.3*'Ideal Resistance'!$F$2/('Ideal Resistance'!$F$2+(S28+T28)/2)</f>
        <v>2.8499999999999996</v>
      </c>
      <c r="W28">
        <f>V28*U28</f>
        <v>1.5</v>
      </c>
      <c r="Y28">
        <v>500</v>
      </c>
      <c r="Z28">
        <f>Z27+50</f>
        <v>1450</v>
      </c>
      <c r="AA28">
        <f>Z28/(Z28+Y28)-Y28/(Z28+Y28)</f>
        <v>0.48717948717948723</v>
      </c>
      <c r="AB28">
        <f>3.3-3.3*'Ideal Resistance'!$F$2/('Ideal Resistance'!$F$2+(Y28+Z28)/2)</f>
        <v>2.86</v>
      </c>
      <c r="AC28">
        <f>AB28*AA28</f>
        <v>1.3933333333333333</v>
      </c>
      <c r="AE28">
        <v>550</v>
      </c>
      <c r="AF28">
        <f>AF27+50</f>
        <v>1450</v>
      </c>
      <c r="AG28">
        <f>AF28/(AF28+AE28)-AE28/(AF28+AE28)</f>
        <v>0.44999999999999996</v>
      </c>
      <c r="AH28">
        <f>3.3-3.3*'Ideal Resistance'!$F$2/('Ideal Resistance'!$F$2+(AE28+AF28)/2)</f>
        <v>2.8695652173913042</v>
      </c>
      <c r="AI28">
        <f>AH28*AG28</f>
        <v>1.2913043478260868</v>
      </c>
      <c r="AK28">
        <v>550</v>
      </c>
      <c r="AL28">
        <f>AL27+50</f>
        <v>1450</v>
      </c>
      <c r="AM28">
        <f>AL28/(AL28+AK28)-AK28/(AL28+AK28)</f>
        <v>0.44999999999999996</v>
      </c>
      <c r="AN28">
        <f>3.3-3.3*'Ideal Resistance'!$F$2/('Ideal Resistance'!$F$2+(AK28+AL28)/2)</f>
        <v>2.8695652173913042</v>
      </c>
      <c r="AO28">
        <f>AN28*AM28</f>
        <v>1.2913043478260868</v>
      </c>
    </row>
    <row r="29" spans="1:41" x14ac:dyDescent="0.25">
      <c r="A29">
        <v>300</v>
      </c>
      <c r="B29">
        <f>B28+50</f>
        <v>1500</v>
      </c>
      <c r="C29">
        <f>B29/(B29+A29)-A29/(B29+A29)</f>
        <v>0.66666666666666674</v>
      </c>
      <c r="D29">
        <f>3.3-3.3*'Ideal Resistance'!$F$2/('Ideal Resistance'!$F$2+(A29+B29)/2)</f>
        <v>2.8285714285714283</v>
      </c>
      <c r="E29">
        <f>D29*C29</f>
        <v>1.8857142857142857</v>
      </c>
      <c r="G29">
        <v>350</v>
      </c>
      <c r="H29">
        <f>H28+50</f>
        <v>1500</v>
      </c>
      <c r="I29">
        <f>H29/(H29+G29)-G29/(H29+G29)</f>
        <v>0.62162162162162171</v>
      </c>
      <c r="J29">
        <f>3.3-3.3*'Ideal Resistance'!$F$2/('Ideal Resistance'!$F$2+(G29+H29)/2)</f>
        <v>2.8395348837209302</v>
      </c>
      <c r="K29">
        <f>J29*I29</f>
        <v>1.7651162790697676</v>
      </c>
      <c r="M29">
        <v>400</v>
      </c>
      <c r="N29">
        <f>N28+50</f>
        <v>1500</v>
      </c>
      <c r="O29">
        <f>N29/(N29+M29)-M29/(N29+M29)</f>
        <v>0.57894736842105265</v>
      </c>
      <c r="P29">
        <f>3.3-3.3*'Ideal Resistance'!$F$2/('Ideal Resistance'!$F$2+(M29+N29)/2)</f>
        <v>2.8499999999999996</v>
      </c>
      <c r="Q29">
        <f>P29*O29</f>
        <v>1.65</v>
      </c>
      <c r="S29">
        <v>450</v>
      </c>
      <c r="T29">
        <f>T28+50</f>
        <v>1500</v>
      </c>
      <c r="U29">
        <f>T29/(T29+S29)-S29/(T29+S29)</f>
        <v>0.53846153846153855</v>
      </c>
      <c r="V29">
        <f>3.3-3.3*'Ideal Resistance'!$F$2/('Ideal Resistance'!$F$2+(S29+T29)/2)</f>
        <v>2.86</v>
      </c>
      <c r="W29">
        <f>V29*U29</f>
        <v>1.5400000000000003</v>
      </c>
      <c r="Y29">
        <v>500</v>
      </c>
      <c r="Z29">
        <f>Z28+50</f>
        <v>1500</v>
      </c>
      <c r="AA29">
        <f>Z29/(Z29+Y29)-Y29/(Z29+Y29)</f>
        <v>0.5</v>
      </c>
      <c r="AB29">
        <f>3.3-3.3*'Ideal Resistance'!$F$2/('Ideal Resistance'!$F$2+(Y29+Z29)/2)</f>
        <v>2.8695652173913042</v>
      </c>
      <c r="AC29">
        <f>AB29*AA29</f>
        <v>1.4347826086956521</v>
      </c>
      <c r="AE29">
        <v>550</v>
      </c>
      <c r="AF29">
        <f>AF28+50</f>
        <v>1500</v>
      </c>
      <c r="AG29">
        <f>AF29/(AF29+AE29)-AE29/(AF29+AE29)</f>
        <v>0.46341463414634143</v>
      </c>
      <c r="AH29">
        <f>3.3-3.3*'Ideal Resistance'!$F$2/('Ideal Resistance'!$F$2+(AE29+AF29)/2)</f>
        <v>2.8787234042553189</v>
      </c>
      <c r="AI29">
        <f>AH29*AG29</f>
        <v>1.3340425531914892</v>
      </c>
      <c r="AK29">
        <v>550</v>
      </c>
      <c r="AL29">
        <f>AL28+50</f>
        <v>1500</v>
      </c>
      <c r="AM29">
        <f>AL29/(AL29+AK29)-AK29/(AL29+AK29)</f>
        <v>0.46341463414634143</v>
      </c>
      <c r="AN29">
        <f>3.3-3.3*'Ideal Resistance'!$F$2/('Ideal Resistance'!$F$2+(AK29+AL29)/2)</f>
        <v>2.8787234042553189</v>
      </c>
      <c r="AO29">
        <f>AN29*AM29</f>
        <v>1.3340425531914892</v>
      </c>
    </row>
    <row r="30" spans="1:41" x14ac:dyDescent="0.25">
      <c r="A30">
        <v>300</v>
      </c>
      <c r="B30">
        <f>B29+50</f>
        <v>1550</v>
      </c>
      <c r="C30">
        <f>B30/(B30+A30)-A30/(B30+A30)</f>
        <v>0.67567567567567566</v>
      </c>
      <c r="D30">
        <f>3.3-3.3*'Ideal Resistance'!$F$2/('Ideal Resistance'!$F$2+(A30+B30)/2)</f>
        <v>2.8395348837209302</v>
      </c>
      <c r="E30">
        <f>D30*C30</f>
        <v>1.9186046511627906</v>
      </c>
      <c r="G30">
        <v>350</v>
      </c>
      <c r="H30">
        <f>H29+50</f>
        <v>1550</v>
      </c>
      <c r="I30">
        <f>H30/(H30+G30)-G30/(H30+G30)</f>
        <v>0.63157894736842102</v>
      </c>
      <c r="J30">
        <f>3.3-3.3*'Ideal Resistance'!$F$2/('Ideal Resistance'!$F$2+(G30+H30)/2)</f>
        <v>2.8499999999999996</v>
      </c>
      <c r="K30">
        <f>J30*I30</f>
        <v>1.7999999999999996</v>
      </c>
      <c r="M30">
        <v>400</v>
      </c>
      <c r="N30">
        <f>N29+50</f>
        <v>1550</v>
      </c>
      <c r="O30">
        <f>N30/(N30+M30)-M30/(N30+M30)</f>
        <v>0.58974358974358965</v>
      </c>
      <c r="P30">
        <f>3.3-3.3*'Ideal Resistance'!$F$2/('Ideal Resistance'!$F$2+(M30+N30)/2)</f>
        <v>2.86</v>
      </c>
      <c r="Q30">
        <f>P30*O30</f>
        <v>1.6866666666666663</v>
      </c>
      <c r="S30">
        <v>450</v>
      </c>
      <c r="T30">
        <f>T29+50</f>
        <v>1550</v>
      </c>
      <c r="U30">
        <f>T30/(T30+S30)-S30/(T30+S30)</f>
        <v>0.55000000000000004</v>
      </c>
      <c r="V30">
        <f>3.3-3.3*'Ideal Resistance'!$F$2/('Ideal Resistance'!$F$2+(S30+T30)/2)</f>
        <v>2.8695652173913042</v>
      </c>
      <c r="W30">
        <f>V30*U30</f>
        <v>1.5782608695652174</v>
      </c>
      <c r="Y30">
        <v>500</v>
      </c>
      <c r="Z30">
        <f>Z29+50</f>
        <v>1550</v>
      </c>
      <c r="AA30">
        <f>Z30/(Z30+Y30)-Y30/(Z30+Y30)</f>
        <v>0.51219512195121952</v>
      </c>
      <c r="AB30">
        <f>3.3-3.3*'Ideal Resistance'!$F$2/('Ideal Resistance'!$F$2+(Y30+Z30)/2)</f>
        <v>2.8787234042553189</v>
      </c>
      <c r="AC30">
        <f>AB30*AA30</f>
        <v>1.4744680851063829</v>
      </c>
      <c r="AE30">
        <v>550</v>
      </c>
      <c r="AF30">
        <f>AF29+50</f>
        <v>1550</v>
      </c>
      <c r="AG30">
        <f>AF30/(AF30+AE30)-AE30/(AF30+AE30)</f>
        <v>0.47619047619047622</v>
      </c>
      <c r="AH30">
        <f>3.3-3.3*'Ideal Resistance'!$F$2/('Ideal Resistance'!$F$2+(AE30+AF30)/2)</f>
        <v>2.8874999999999997</v>
      </c>
      <c r="AI30">
        <f>AH30*AG30</f>
        <v>1.375</v>
      </c>
      <c r="AK30">
        <v>550</v>
      </c>
      <c r="AL30">
        <f>AL29+50</f>
        <v>1550</v>
      </c>
      <c r="AM30">
        <f>AL30/(AL30+AK30)-AK30/(AL30+AK30)</f>
        <v>0.47619047619047622</v>
      </c>
      <c r="AN30">
        <f>3.3-3.3*'Ideal Resistance'!$F$2/('Ideal Resistance'!$F$2+(AK30+AL30)/2)</f>
        <v>2.8874999999999997</v>
      </c>
      <c r="AO30">
        <f>AN30*AM30</f>
        <v>1.375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Ideal Resistance</vt:lpstr>
      <vt:lpstr>Mismatch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Zheping Yin</dc:creator>
  <cp:lastModifiedBy>Yin Zheping</cp:lastModifiedBy>
  <dcterms:created xsi:type="dcterms:W3CDTF">2023-04-02T20:40:51Z</dcterms:created>
  <dcterms:modified xsi:type="dcterms:W3CDTF">2023-04-02T22:01:18Z</dcterms:modified>
</cp:coreProperties>
</file>