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<sst xmlns="http://schemas.openxmlformats.org/spreadsheetml/2006/main" count="137" uniqueCount="20">
  <si>
    <t>Standard Curve</t>
  </si>
  <si>
    <t>Batch Tests</t>
  </si>
  <si>
    <t>DMSO</t>
  </si>
  <si>
    <t>Control</t>
  </si>
  <si>
    <t>Blank</t>
  </si>
  <si>
    <t>A</t>
  </si>
  <si>
    <t>B</t>
  </si>
  <si>
    <t>Avg</t>
  </si>
  <si>
    <t>Med-NY</t>
  </si>
  <si>
    <t>10X Dilution</t>
  </si>
  <si>
    <t>100x Dilution</t>
  </si>
  <si>
    <t>Grp. 2 AM - D. Deliallisi, M. Marin, M. Lemken - Carbon 12/40 Carbon</t>
  </si>
  <si>
    <t>Grp. 3 AM - P. Kelly, C. Cattano, B. Mostek - GPAC 500 Carbon</t>
  </si>
  <si>
    <t>Grp. 1 AM - J. Beavan, L. Werkheiser, M. Tjioe - Filtrasorb 200 Carbon</t>
  </si>
  <si>
    <t>Grp. 4 AM - J. Soto, F. Matturi, M. Kelly - Filtrasorb 600 Carbon</t>
  </si>
  <si>
    <t>Grp. 1 PM - J. Harrington, K. Petrelis, N. Barbero - Filtrasorb 200 Carbon</t>
  </si>
  <si>
    <t>Grp. 3 PM - S. McAuley, G. Kaiser, P. Angelucci - GPAC 500 Carbon</t>
  </si>
  <si>
    <t>Grp. 4 PM - T. Voltz, K. Henning, C. Lewis - Filtrasorb 600 Carbon</t>
  </si>
  <si>
    <t>Grp. 2 PM - G. Heitmann, K. DeFranceschi, C. Kuehn - Carbon 12/40 Carbon</t>
  </si>
  <si>
    <t>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</si>
</sst>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0" fillId="2" borderId="2" xfId="0" applyNumberFormat="1" applyFont="1" applyFill="1" applyBorder="1" applyAlignment="1">
      <alignment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2" borderId="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1" fontId="0" fillId="0" borderId="1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1" fontId="0" fillId="0" borderId="20" xfId="0" applyNumberFormat="1" applyFont="1" applyBorder="1" applyAlignment="1">
      <alignment horizontal="center"/>
    </xf>
    <xf numFmtId="164" fontId="0" fillId="3" borderId="16" xfId="0" applyNumberFormat="1" applyFont="1" applyFill="1" applyBorder="1" applyAlignment="1">
      <alignment horizontal="center"/>
    </xf>
    <xf numFmtId="164" fontId="0" fillId="3" borderId="19" xfId="0" applyNumberFormat="1" applyFont="1" applyFill="1" applyBorder="1" applyAlignment="1">
      <alignment horizontal="center"/>
    </xf>
    <xf numFmtId="164" fontId="0" fillId="3" borderId="21" xfId="0" applyNumberFormat="1" applyFont="1" applyFill="1" applyBorder="1" applyAlignment="1">
      <alignment horizontal="center"/>
    </xf>
    <xf numFmtId="164" fontId="0" fillId="3" borderId="22" xfId="0" applyNumberFormat="1" applyFont="1" applyFill="1" applyBorder="1" applyAlignment="1">
      <alignment horizontal="center"/>
    </xf>
    <xf numFmtId="164" fontId="0" fillId="4" borderId="12" xfId="0" applyNumberFormat="1" applyFont="1" applyFill="1" applyBorder="1" applyAlignment="1">
      <alignment horizontal="center"/>
    </xf>
    <xf numFmtId="164" fontId="0" fillId="4" borderId="15" xfId="0" applyNumberFormat="1" applyFont="1" applyFill="1" applyBorder="1" applyAlignment="1">
      <alignment horizontal="center"/>
    </xf>
    <xf numFmtId="164" fontId="0" fillId="2" borderId="23" xfId="0" applyNumberFormat="1" applyFont="1" applyFill="1" applyBorder="1" applyAlignment="1">
      <alignment/>
    </xf>
    <xf numFmtId="164" fontId="0" fillId="4" borderId="16" xfId="0" applyNumberFormat="1" applyFont="1" applyFill="1" applyBorder="1" applyAlignment="1">
      <alignment horizontal="center"/>
    </xf>
    <xf numFmtId="164" fontId="0" fillId="4" borderId="22" xfId="0" applyNumberFormat="1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5" fontId="0" fillId="0" borderId="26" xfId="0" applyNumberFormat="1" applyFont="1" applyBorder="1" applyAlignment="1">
      <alignment horizontal="center"/>
    </xf>
    <xf numFmtId="164" fontId="0" fillId="0" borderId="27" xfId="0" applyNumberFormat="1" applyFont="1" applyFill="1" applyBorder="1" applyAlignment="1">
      <alignment horizontal="center"/>
    </xf>
    <xf numFmtId="164" fontId="0" fillId="0" borderId="28" xfId="0" applyNumberFormat="1" applyFont="1" applyFill="1" applyBorder="1" applyAlignment="1">
      <alignment horizontal="center"/>
    </xf>
    <xf numFmtId="164" fontId="0" fillId="2" borderId="29" xfId="0" applyNumberFormat="1" applyFont="1" applyFill="1" applyBorder="1" applyAlignment="1">
      <alignment/>
    </xf>
    <xf numFmtId="165" fontId="0" fillId="0" borderId="30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11" fontId="0" fillId="0" borderId="32" xfId="0" applyNumberFormat="1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2" xfId="0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65" fontId="0" fillId="0" borderId="20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0" fillId="0" borderId="37" xfId="0" applyNumberFormat="1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4" fontId="0" fillId="2" borderId="39" xfId="0" applyNumberFormat="1" applyFont="1" applyFill="1" applyBorder="1" applyAlignment="1">
      <alignment/>
    </xf>
    <xf numFmtId="164" fontId="0" fillId="0" borderId="40" xfId="0" applyNumberFormat="1" applyFont="1" applyBorder="1" applyAlignment="1">
      <alignment horizontal="center"/>
    </xf>
    <xf numFmtId="164" fontId="0" fillId="0" borderId="41" xfId="0" applyNumberFormat="1" applyFont="1" applyBorder="1" applyAlignment="1">
      <alignment horizontal="center"/>
    </xf>
    <xf numFmtId="165" fontId="0" fillId="0" borderId="26" xfId="0" applyNumberFormat="1" applyFont="1" applyFill="1" applyBorder="1" applyAlignment="1">
      <alignment horizontal="center"/>
    </xf>
    <xf numFmtId="164" fontId="0" fillId="0" borderId="42" xfId="0" applyNumberFormat="1" applyFont="1" applyBorder="1" applyAlignment="1">
      <alignment horizontal="center"/>
    </xf>
    <xf numFmtId="165" fontId="0" fillId="0" borderId="27" xfId="0" applyNumberFormat="1" applyFont="1" applyFill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164" fontId="0" fillId="0" borderId="44" xfId="0" applyNumberFormat="1" applyFont="1" applyBorder="1" applyAlignment="1">
      <alignment horizontal="center"/>
    </xf>
    <xf numFmtId="165" fontId="0" fillId="0" borderId="18" xfId="0" applyNumberFormat="1" applyFont="1" applyFill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165" fontId="0" fillId="0" borderId="45" xfId="0" applyNumberFormat="1" applyFont="1" applyFill="1" applyBorder="1" applyAlignment="1">
      <alignment horizontal="center"/>
    </xf>
    <xf numFmtId="164" fontId="0" fillId="0" borderId="25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164" fontId="2" fillId="0" borderId="46" xfId="0" applyNumberFormat="1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 horizontal="center"/>
    </xf>
    <xf numFmtId="164" fontId="2" fillId="4" borderId="48" xfId="0" applyNumberFormat="1" applyFont="1" applyFill="1" applyBorder="1" applyAlignment="1">
      <alignment horizontal="center"/>
    </xf>
    <xf numFmtId="164" fontId="2" fillId="4" borderId="15" xfId="0" applyNumberFormat="1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workbookViewId="0" topLeftCell="I58">
      <selection activeCell="V4" sqref="V4:V22"/>
    </sheetView>
  </sheetViews>
  <sheetFormatPr defaultColWidth="9.140625" defaultRowHeight="12.75"/>
  <sheetData>
    <row r="1" spans="1:19" ht="17.25" thickBot="1" thickTop="1">
      <c r="A1" s="86" t="s">
        <v>13</v>
      </c>
      <c r="B1" s="87"/>
      <c r="C1" s="87"/>
      <c r="D1" s="87"/>
      <c r="E1" s="87"/>
      <c r="F1" s="87"/>
      <c r="G1" s="87"/>
      <c r="H1" s="87"/>
      <c r="I1" s="88"/>
      <c r="K1" s="86" t="s">
        <v>11</v>
      </c>
      <c r="L1" s="87"/>
      <c r="M1" s="87"/>
      <c r="N1" s="87"/>
      <c r="O1" s="87"/>
      <c r="P1" s="87"/>
      <c r="Q1" s="87"/>
      <c r="R1" s="87"/>
      <c r="S1" s="88"/>
    </row>
    <row r="2" spans="1:19" ht="12.75">
      <c r="A2" s="89" t="s">
        <v>0</v>
      </c>
      <c r="B2" s="90"/>
      <c r="C2" s="90"/>
      <c r="D2" s="91"/>
      <c r="E2" s="1"/>
      <c r="F2" s="92" t="s">
        <v>1</v>
      </c>
      <c r="G2" s="93"/>
      <c r="H2" s="94"/>
      <c r="I2" s="95"/>
      <c r="K2" s="89" t="s">
        <v>0</v>
      </c>
      <c r="L2" s="90"/>
      <c r="M2" s="90"/>
      <c r="N2" s="91"/>
      <c r="O2" s="1"/>
      <c r="P2" s="92" t="s">
        <v>1</v>
      </c>
      <c r="Q2" s="93"/>
      <c r="R2" s="94"/>
      <c r="S2" s="95"/>
    </row>
    <row r="3" spans="1:19" ht="13.5" thickBot="1">
      <c r="A3" s="2"/>
      <c r="B3" s="3" t="s">
        <v>5</v>
      </c>
      <c r="C3" s="4" t="s">
        <v>6</v>
      </c>
      <c r="D3" s="4" t="s">
        <v>7</v>
      </c>
      <c r="E3" s="5"/>
      <c r="F3" s="6"/>
      <c r="G3" s="80" t="s">
        <v>5</v>
      </c>
      <c r="H3" s="81" t="s">
        <v>6</v>
      </c>
      <c r="I3" s="7" t="s">
        <v>7</v>
      </c>
      <c r="K3" s="2"/>
      <c r="L3" s="3" t="s">
        <v>5</v>
      </c>
      <c r="M3" s="4" t="s">
        <v>6</v>
      </c>
      <c r="N3" s="4" t="s">
        <v>7</v>
      </c>
      <c r="O3" s="5"/>
      <c r="P3" s="6"/>
      <c r="Q3" s="3" t="s">
        <v>5</v>
      </c>
      <c r="R3" s="4" t="s">
        <v>6</v>
      </c>
      <c r="S3" s="7" t="s">
        <v>7</v>
      </c>
    </row>
    <row r="4" spans="1:19" ht="12.75">
      <c r="A4" s="8" t="s">
        <v>2</v>
      </c>
      <c r="B4" s="9">
        <v>0</v>
      </c>
      <c r="C4" s="10">
        <v>0</v>
      </c>
      <c r="D4" s="11">
        <f>AVERAGE(B4:C4)</f>
        <v>0</v>
      </c>
      <c r="E4" s="12"/>
      <c r="F4" s="13" t="s">
        <v>4</v>
      </c>
      <c r="G4" s="79">
        <v>0.196</v>
      </c>
      <c r="H4" s="82">
        <v>0.201</v>
      </c>
      <c r="I4" s="14">
        <f>AVERAGE(G4:H4)</f>
        <v>0.1985</v>
      </c>
      <c r="K4" s="8" t="s">
        <v>2</v>
      </c>
      <c r="L4" s="9">
        <v>0</v>
      </c>
      <c r="M4" s="10">
        <v>-0.356</v>
      </c>
      <c r="N4" s="11">
        <f>SUM(L4+M4)/2</f>
        <v>-0.178</v>
      </c>
      <c r="O4" s="12"/>
      <c r="P4" s="13" t="s">
        <v>4</v>
      </c>
      <c r="Q4" s="9">
        <v>-1.61</v>
      </c>
      <c r="R4" s="10">
        <v>0.116</v>
      </c>
      <c r="S4" s="14">
        <f>(R4+Q4)/2</f>
        <v>-0.747</v>
      </c>
    </row>
    <row r="5" spans="1:19" ht="12.75">
      <c r="A5" s="15">
        <v>1E-09</v>
      </c>
      <c r="B5" s="16">
        <v>0.718</v>
      </c>
      <c r="C5" s="17">
        <v>0.625</v>
      </c>
      <c r="D5" s="18">
        <f>AVERAGE(B5,C5)</f>
        <v>0.6715</v>
      </c>
      <c r="E5" s="12"/>
      <c r="F5" s="19" t="s">
        <v>3</v>
      </c>
      <c r="G5" s="78">
        <v>1.087</v>
      </c>
      <c r="H5" s="83">
        <v>1.113</v>
      </c>
      <c r="I5" s="14">
        <f aca="true" t="shared" si="0" ref="I5:I10">AVERAGE(G5:H5)</f>
        <v>1.1</v>
      </c>
      <c r="K5" s="15">
        <v>1E-09</v>
      </c>
      <c r="L5" s="16">
        <v>2.196</v>
      </c>
      <c r="M5" s="17">
        <v>2.195</v>
      </c>
      <c r="N5" s="11">
        <f aca="true" t="shared" si="1" ref="N5:N12">SUM(L5+M5)/2</f>
        <v>2.1955</v>
      </c>
      <c r="O5" s="12"/>
      <c r="P5" s="19" t="s">
        <v>3</v>
      </c>
      <c r="Q5" s="16">
        <v>1.585</v>
      </c>
      <c r="R5" s="17">
        <v>2.64</v>
      </c>
      <c r="S5" s="14">
        <f aca="true" t="shared" si="2" ref="S5:S11">(R5+Q5)/2</f>
        <v>2.1125</v>
      </c>
    </row>
    <row r="6" spans="1:19" ht="12.75">
      <c r="A6" s="15">
        <v>5E-10</v>
      </c>
      <c r="B6" s="16">
        <v>0.694</v>
      </c>
      <c r="C6" s="17">
        <v>0.537</v>
      </c>
      <c r="D6" s="18">
        <f aca="true" t="shared" si="3" ref="D6:D12">AVERAGE(B6:C6)</f>
        <v>0.6154999999999999</v>
      </c>
      <c r="E6" s="12"/>
      <c r="F6" s="39">
        <v>0.054</v>
      </c>
      <c r="G6" s="78">
        <v>1.221</v>
      </c>
      <c r="H6" s="83">
        <v>1.131</v>
      </c>
      <c r="I6" s="14">
        <f>AVERAGE(G6:H6)</f>
        <v>1.1760000000000002</v>
      </c>
      <c r="K6" s="15">
        <v>5E-10</v>
      </c>
      <c r="L6" s="16">
        <v>2.553</v>
      </c>
      <c r="M6" s="17">
        <v>2.038</v>
      </c>
      <c r="N6" s="11">
        <f t="shared" si="1"/>
        <v>2.2954999999999997</v>
      </c>
      <c r="O6" s="12"/>
      <c r="P6" s="57">
        <v>0.054</v>
      </c>
      <c r="Q6" s="16">
        <v>2.369</v>
      </c>
      <c r="R6" s="17">
        <v>2.801</v>
      </c>
      <c r="S6" s="14">
        <f t="shared" si="2"/>
        <v>2.585</v>
      </c>
    </row>
    <row r="7" spans="1:19" ht="12.75">
      <c r="A7" s="15">
        <v>2.5E-10</v>
      </c>
      <c r="B7" s="16">
        <v>0.48</v>
      </c>
      <c r="C7" s="17">
        <v>0.47</v>
      </c>
      <c r="D7" s="18">
        <f t="shared" si="3"/>
        <v>0.475</v>
      </c>
      <c r="E7" s="12"/>
      <c r="F7" s="39">
        <v>0.1</v>
      </c>
      <c r="G7" s="78">
        <v>1.307</v>
      </c>
      <c r="H7" s="83">
        <v>1.122</v>
      </c>
      <c r="I7" s="14">
        <f t="shared" si="0"/>
        <v>1.2145000000000001</v>
      </c>
      <c r="K7" s="15">
        <v>2.5E-10</v>
      </c>
      <c r="L7" s="16">
        <v>2.614</v>
      </c>
      <c r="M7" s="75">
        <v>1.77</v>
      </c>
      <c r="N7" s="11">
        <f t="shared" si="1"/>
        <v>2.192</v>
      </c>
      <c r="O7" s="12"/>
      <c r="P7" s="57">
        <v>0.099</v>
      </c>
      <c r="Q7" s="16">
        <v>2.323</v>
      </c>
      <c r="R7" s="17">
        <v>2.702</v>
      </c>
      <c r="S7" s="14">
        <f t="shared" si="2"/>
        <v>2.5125</v>
      </c>
    </row>
    <row r="8" spans="1:19" ht="12.75">
      <c r="A8" s="15">
        <v>1.25E-10</v>
      </c>
      <c r="B8" s="16">
        <v>0.333</v>
      </c>
      <c r="C8" s="17">
        <v>0.314</v>
      </c>
      <c r="D8" s="18">
        <f t="shared" si="3"/>
        <v>0.3235</v>
      </c>
      <c r="E8" s="12"/>
      <c r="F8" s="39">
        <v>0.251</v>
      </c>
      <c r="G8" s="78">
        <v>0.845</v>
      </c>
      <c r="H8" s="83">
        <v>0.87</v>
      </c>
      <c r="I8" s="14">
        <f t="shared" si="0"/>
        <v>0.8574999999999999</v>
      </c>
      <c r="K8" s="15">
        <v>1.25E-10</v>
      </c>
      <c r="L8" s="16">
        <v>1.861</v>
      </c>
      <c r="M8" s="17">
        <v>1.605</v>
      </c>
      <c r="N8" s="11">
        <f t="shared" si="1"/>
        <v>1.733</v>
      </c>
      <c r="O8" s="12"/>
      <c r="P8" s="57">
        <v>0.238</v>
      </c>
      <c r="Q8" s="16">
        <v>0.935</v>
      </c>
      <c r="R8" s="17">
        <v>2.414</v>
      </c>
      <c r="S8" s="14">
        <f t="shared" si="2"/>
        <v>1.6745</v>
      </c>
    </row>
    <row r="9" spans="1:19" ht="12.75">
      <c r="A9" s="15">
        <v>6.25E-11</v>
      </c>
      <c r="B9" s="16">
        <v>0.278</v>
      </c>
      <c r="C9" s="17">
        <v>0.226</v>
      </c>
      <c r="D9" s="18">
        <f t="shared" si="3"/>
        <v>0.252</v>
      </c>
      <c r="E9" s="12"/>
      <c r="F9" s="56">
        <v>0.75</v>
      </c>
      <c r="G9" s="78">
        <v>0.579</v>
      </c>
      <c r="H9" s="83">
        <v>0.546</v>
      </c>
      <c r="I9" s="14">
        <f t="shared" si="0"/>
        <v>0.5625</v>
      </c>
      <c r="K9" s="15">
        <v>6.25E-11</v>
      </c>
      <c r="L9" s="16">
        <v>0.509</v>
      </c>
      <c r="M9" s="17">
        <v>0.803</v>
      </c>
      <c r="N9" s="11">
        <f t="shared" si="1"/>
        <v>0.656</v>
      </c>
      <c r="O9" s="12"/>
      <c r="P9" s="57">
        <v>0.744</v>
      </c>
      <c r="Q9" s="16">
        <v>0.711</v>
      </c>
      <c r="R9" s="17">
        <v>1.952</v>
      </c>
      <c r="S9" s="14">
        <f t="shared" si="2"/>
        <v>1.3315</v>
      </c>
    </row>
    <row r="10" spans="1:19" ht="12.75">
      <c r="A10" s="15">
        <v>3.13E-11</v>
      </c>
      <c r="B10" s="16">
        <v>0.073</v>
      </c>
      <c r="C10" s="17">
        <v>0.063</v>
      </c>
      <c r="D10" s="18">
        <f t="shared" si="3"/>
        <v>0.068</v>
      </c>
      <c r="E10" s="12"/>
      <c r="F10" s="57">
        <v>1.005</v>
      </c>
      <c r="G10" s="78">
        <v>0.463</v>
      </c>
      <c r="H10" s="83">
        <v>0.431</v>
      </c>
      <c r="I10" s="14">
        <f t="shared" si="0"/>
        <v>0.447</v>
      </c>
      <c r="K10" s="15">
        <v>3.13E-11</v>
      </c>
      <c r="L10" s="16">
        <v>0.444</v>
      </c>
      <c r="M10" s="17">
        <v>0.408</v>
      </c>
      <c r="N10" s="11">
        <f t="shared" si="1"/>
        <v>0.426</v>
      </c>
      <c r="O10" s="12"/>
      <c r="P10" s="57">
        <v>1.008</v>
      </c>
      <c r="Q10" s="16">
        <v>0.431</v>
      </c>
      <c r="R10" s="17">
        <v>1.382</v>
      </c>
      <c r="S10" s="14">
        <f t="shared" si="2"/>
        <v>0.9065</v>
      </c>
    </row>
    <row r="11" spans="1:19" ht="12.75">
      <c r="A11" s="15">
        <v>1.56E-11</v>
      </c>
      <c r="B11" s="16">
        <v>0.038</v>
      </c>
      <c r="C11" s="17">
        <v>-0.01</v>
      </c>
      <c r="D11" s="18">
        <f t="shared" si="3"/>
        <v>0.013999999999999999</v>
      </c>
      <c r="E11" s="12"/>
      <c r="F11" s="23" t="s">
        <v>8</v>
      </c>
      <c r="G11" s="24">
        <v>0</v>
      </c>
      <c r="H11" s="17">
        <v>0</v>
      </c>
      <c r="I11" s="20">
        <v>0</v>
      </c>
      <c r="K11" s="15">
        <v>1.56E-11</v>
      </c>
      <c r="L11" s="16">
        <v>0.07</v>
      </c>
      <c r="M11" s="17">
        <v>-0.027</v>
      </c>
      <c r="N11" s="11">
        <f t="shared" si="1"/>
        <v>0.021500000000000005</v>
      </c>
      <c r="O11" s="12"/>
      <c r="P11" s="23" t="s">
        <v>8</v>
      </c>
      <c r="Q11" s="24">
        <v>0</v>
      </c>
      <c r="R11" s="17">
        <v>0</v>
      </c>
      <c r="S11" s="14">
        <f t="shared" si="2"/>
        <v>0</v>
      </c>
    </row>
    <row r="12" spans="1:19" ht="12.75">
      <c r="A12" s="25">
        <v>7.8E-12</v>
      </c>
      <c r="B12" s="16">
        <v>0.008</v>
      </c>
      <c r="C12" s="17">
        <v>0.019</v>
      </c>
      <c r="D12" s="18">
        <f t="shared" si="3"/>
        <v>0.0135</v>
      </c>
      <c r="E12" s="12"/>
      <c r="F12" s="26"/>
      <c r="G12" s="27"/>
      <c r="H12" s="28"/>
      <c r="I12" s="29"/>
      <c r="K12" s="25">
        <v>7.8E-12</v>
      </c>
      <c r="L12" s="16">
        <v>0</v>
      </c>
      <c r="M12" s="76">
        <v>-0.213</v>
      </c>
      <c r="N12" s="11">
        <f t="shared" si="1"/>
        <v>-0.1065</v>
      </c>
      <c r="O12" s="12"/>
      <c r="P12" s="26"/>
      <c r="Q12" s="27"/>
      <c r="R12" s="28"/>
      <c r="S12" s="29"/>
    </row>
    <row r="13" spans="1:19" ht="12.75">
      <c r="A13" s="30"/>
      <c r="B13" s="84" t="s">
        <v>10</v>
      </c>
      <c r="C13" s="85"/>
      <c r="D13" s="31"/>
      <c r="E13" s="32"/>
      <c r="F13" s="33"/>
      <c r="G13" s="84" t="s">
        <v>9</v>
      </c>
      <c r="H13" s="85"/>
      <c r="I13" s="34"/>
      <c r="K13" s="30"/>
      <c r="L13" s="84" t="s">
        <v>10</v>
      </c>
      <c r="M13" s="85"/>
      <c r="N13" s="31"/>
      <c r="O13" s="32"/>
      <c r="P13" s="33"/>
      <c r="Q13" s="84" t="s">
        <v>9</v>
      </c>
      <c r="R13" s="85"/>
      <c r="S13" s="34"/>
    </row>
    <row r="14" spans="1:19" ht="12.75">
      <c r="A14" s="35" t="s">
        <v>3</v>
      </c>
      <c r="B14" s="24">
        <v>0.319</v>
      </c>
      <c r="C14" s="36">
        <v>0.32</v>
      </c>
      <c r="D14" s="18">
        <f aca="true" t="shared" si="4" ref="D14:D19">AVERAGE(B14:C14)</f>
        <v>0.3195</v>
      </c>
      <c r="E14" s="12"/>
      <c r="F14" s="19" t="s">
        <v>3</v>
      </c>
      <c r="G14" s="37">
        <v>0.813</v>
      </c>
      <c r="H14" s="38">
        <v>1.141</v>
      </c>
      <c r="I14" s="20">
        <f aca="true" t="shared" si="5" ref="I14:I19">AVERAGE(G14:H14)</f>
        <v>0.977</v>
      </c>
      <c r="K14" s="35" t="s">
        <v>3</v>
      </c>
      <c r="L14" s="24">
        <v>0.023</v>
      </c>
      <c r="M14" s="36">
        <v>0.015</v>
      </c>
      <c r="N14" s="18">
        <f aca="true" t="shared" si="6" ref="N14:N19">(M14+L14)/2</f>
        <v>0.019</v>
      </c>
      <c r="O14" s="12"/>
      <c r="P14" s="19" t="s">
        <v>3</v>
      </c>
      <c r="Q14" s="37">
        <v>0.226</v>
      </c>
      <c r="R14" s="38">
        <v>0.258</v>
      </c>
      <c r="S14" s="20">
        <f aca="true" t="shared" si="7" ref="S14:S19">(Q14+R14)/2</f>
        <v>0.242</v>
      </c>
    </row>
    <row r="15" spans="1:19" ht="12.75">
      <c r="A15" s="39">
        <v>0.054</v>
      </c>
      <c r="B15" s="24">
        <v>0.218</v>
      </c>
      <c r="C15" s="36">
        <v>0.243</v>
      </c>
      <c r="D15" s="18">
        <f t="shared" si="4"/>
        <v>0.23049999999999998</v>
      </c>
      <c r="E15" s="12"/>
      <c r="F15" s="39">
        <v>0.054</v>
      </c>
      <c r="G15" s="24">
        <v>0.789</v>
      </c>
      <c r="H15" s="36">
        <v>0.679</v>
      </c>
      <c r="I15" s="20">
        <f t="shared" si="5"/>
        <v>0.734</v>
      </c>
      <c r="K15" s="39">
        <v>0.054</v>
      </c>
      <c r="L15" s="24">
        <v>0.013</v>
      </c>
      <c r="M15" s="36">
        <v>0.029</v>
      </c>
      <c r="N15" s="18">
        <f t="shared" si="6"/>
        <v>0.021</v>
      </c>
      <c r="O15" s="12"/>
      <c r="P15" s="39">
        <v>0.054</v>
      </c>
      <c r="Q15" s="24">
        <v>0.303</v>
      </c>
      <c r="R15" s="36">
        <v>0.3</v>
      </c>
      <c r="S15" s="20">
        <f t="shared" si="7"/>
        <v>0.3015</v>
      </c>
    </row>
    <row r="16" spans="1:19" ht="12.75">
      <c r="A16" s="39">
        <v>0.1</v>
      </c>
      <c r="B16" s="24">
        <v>0.2</v>
      </c>
      <c r="C16" s="36">
        <v>0.182</v>
      </c>
      <c r="D16" s="18">
        <f t="shared" si="4"/>
        <v>0.191</v>
      </c>
      <c r="E16" s="12"/>
      <c r="F16" s="39">
        <v>0.1</v>
      </c>
      <c r="G16" s="24">
        <v>0.64</v>
      </c>
      <c r="H16" s="36">
        <v>0.589</v>
      </c>
      <c r="I16" s="20">
        <f t="shared" si="5"/>
        <v>0.6145</v>
      </c>
      <c r="K16" s="39">
        <v>0.099</v>
      </c>
      <c r="L16" s="24">
        <v>0.008</v>
      </c>
      <c r="M16" s="36">
        <v>0.018</v>
      </c>
      <c r="N16" s="18">
        <f t="shared" si="6"/>
        <v>0.013</v>
      </c>
      <c r="O16" s="12"/>
      <c r="P16" s="39">
        <v>0.099</v>
      </c>
      <c r="Q16" s="24">
        <v>0.252</v>
      </c>
      <c r="R16" s="36">
        <v>0.316</v>
      </c>
      <c r="S16" s="20">
        <f t="shared" si="7"/>
        <v>0.28400000000000003</v>
      </c>
    </row>
    <row r="17" spans="1:19" ht="12.75">
      <c r="A17" s="39">
        <v>0.251</v>
      </c>
      <c r="B17" s="24">
        <v>0.166</v>
      </c>
      <c r="C17" s="36">
        <v>0.18</v>
      </c>
      <c r="D17" s="18">
        <f t="shared" si="4"/>
        <v>0.173</v>
      </c>
      <c r="E17" s="12"/>
      <c r="F17" s="39">
        <v>0.251</v>
      </c>
      <c r="G17" s="24">
        <v>0.297</v>
      </c>
      <c r="H17" s="36">
        <v>0.355</v>
      </c>
      <c r="I17" s="20">
        <f t="shared" si="5"/>
        <v>0.32599999999999996</v>
      </c>
      <c r="K17" s="39">
        <v>0.238</v>
      </c>
      <c r="L17" s="24">
        <v>0.006</v>
      </c>
      <c r="M17" s="36">
        <v>0.064</v>
      </c>
      <c r="N17" s="18">
        <f t="shared" si="6"/>
        <v>0.035</v>
      </c>
      <c r="O17" s="12"/>
      <c r="P17" s="39">
        <v>0.238</v>
      </c>
      <c r="Q17" s="24">
        <v>0.099</v>
      </c>
      <c r="R17" s="36">
        <v>0.232</v>
      </c>
      <c r="S17" s="20">
        <f t="shared" si="7"/>
        <v>0.1655</v>
      </c>
    </row>
    <row r="18" spans="1:19" ht="12.75">
      <c r="A18" s="39">
        <v>0.75</v>
      </c>
      <c r="B18" s="24">
        <v>0.164</v>
      </c>
      <c r="C18" s="36">
        <v>0.18</v>
      </c>
      <c r="D18" s="18">
        <f t="shared" si="4"/>
        <v>0.172</v>
      </c>
      <c r="E18" s="12"/>
      <c r="F18" s="39">
        <v>0.75</v>
      </c>
      <c r="G18" s="24">
        <v>0.234</v>
      </c>
      <c r="H18" s="36">
        <v>0.251</v>
      </c>
      <c r="I18" s="20">
        <f t="shared" si="5"/>
        <v>0.2425</v>
      </c>
      <c r="K18" s="39">
        <v>0.744</v>
      </c>
      <c r="L18" s="24">
        <v>-0.003</v>
      </c>
      <c r="M18" s="36">
        <v>0.008</v>
      </c>
      <c r="N18" s="18">
        <f t="shared" si="6"/>
        <v>0.0025</v>
      </c>
      <c r="O18" s="12"/>
      <c r="P18" s="39">
        <v>0.744</v>
      </c>
      <c r="Q18" s="24">
        <v>0.098</v>
      </c>
      <c r="R18" s="36">
        <v>0.185</v>
      </c>
      <c r="S18" s="20">
        <f t="shared" si="7"/>
        <v>0.14150000000000001</v>
      </c>
    </row>
    <row r="19" spans="1:19" ht="13.5" thickBot="1">
      <c r="A19" s="40">
        <v>1.005</v>
      </c>
      <c r="B19" s="41">
        <v>0.155</v>
      </c>
      <c r="C19" s="42">
        <v>0.201</v>
      </c>
      <c r="D19" s="58">
        <f t="shared" si="4"/>
        <v>0.178</v>
      </c>
      <c r="E19" s="43"/>
      <c r="F19" s="40">
        <v>1.005</v>
      </c>
      <c r="G19" s="41">
        <v>0.231</v>
      </c>
      <c r="H19" s="42">
        <v>0.23</v>
      </c>
      <c r="I19" s="59">
        <f t="shared" si="5"/>
        <v>0.2305</v>
      </c>
      <c r="K19" s="40">
        <v>1.008</v>
      </c>
      <c r="L19" s="41">
        <v>-0.001</v>
      </c>
      <c r="M19" s="42">
        <v>0.003</v>
      </c>
      <c r="N19" s="58">
        <f t="shared" si="6"/>
        <v>0.001</v>
      </c>
      <c r="O19" s="43"/>
      <c r="P19" s="40">
        <v>1.008</v>
      </c>
      <c r="Q19" s="41">
        <v>0.038</v>
      </c>
      <c r="R19" s="42">
        <v>0.123</v>
      </c>
      <c r="S19" s="45">
        <f t="shared" si="7"/>
        <v>0.0805</v>
      </c>
    </row>
    <row r="20" spans="12:18" ht="13.5" thickTop="1">
      <c r="L20" s="46"/>
      <c r="M20" s="46"/>
      <c r="N20" s="46"/>
      <c r="O20" s="46"/>
      <c r="P20" s="46"/>
      <c r="Q20" s="46"/>
      <c r="R20" s="46"/>
    </row>
    <row r="21" ht="13.5" thickBot="1"/>
    <row r="22" spans="1:19" ht="17.25" thickBot="1" thickTop="1">
      <c r="A22" s="86" t="s">
        <v>12</v>
      </c>
      <c r="B22" s="87"/>
      <c r="C22" s="87"/>
      <c r="D22" s="87"/>
      <c r="E22" s="87"/>
      <c r="F22" s="87"/>
      <c r="G22" s="87"/>
      <c r="H22" s="87"/>
      <c r="I22" s="88"/>
      <c r="J22" s="47"/>
      <c r="K22" s="86" t="s">
        <v>14</v>
      </c>
      <c r="L22" s="87"/>
      <c r="M22" s="87"/>
      <c r="N22" s="87"/>
      <c r="O22" s="87"/>
      <c r="P22" s="87"/>
      <c r="Q22" s="87"/>
      <c r="R22" s="87"/>
      <c r="S22" s="88"/>
    </row>
    <row r="23" spans="1:19" ht="12.75">
      <c r="A23" s="89" t="s">
        <v>0</v>
      </c>
      <c r="B23" s="90"/>
      <c r="C23" s="90"/>
      <c r="D23" s="91"/>
      <c r="E23" s="1"/>
      <c r="F23" s="92" t="s">
        <v>1</v>
      </c>
      <c r="G23" s="93"/>
      <c r="H23" s="94"/>
      <c r="I23" s="95"/>
      <c r="J23" s="47"/>
      <c r="K23" s="89" t="s">
        <v>0</v>
      </c>
      <c r="L23" s="90"/>
      <c r="M23" s="90"/>
      <c r="N23" s="91"/>
      <c r="O23" s="1"/>
      <c r="P23" s="92" t="s">
        <v>1</v>
      </c>
      <c r="Q23" s="93"/>
      <c r="R23" s="94"/>
      <c r="S23" s="95"/>
    </row>
    <row r="24" spans="1:19" ht="13.5" thickBot="1">
      <c r="A24" s="2"/>
      <c r="B24" s="3" t="s">
        <v>5</v>
      </c>
      <c r="C24" s="4" t="s">
        <v>6</v>
      </c>
      <c r="D24" s="4" t="s">
        <v>7</v>
      </c>
      <c r="E24" s="5"/>
      <c r="F24" s="6"/>
      <c r="G24" s="3" t="s">
        <v>5</v>
      </c>
      <c r="H24" s="4" t="s">
        <v>6</v>
      </c>
      <c r="I24" s="7" t="s">
        <v>7</v>
      </c>
      <c r="J24" s="47"/>
      <c r="K24" s="2"/>
      <c r="L24" s="3" t="s">
        <v>5</v>
      </c>
      <c r="M24" s="4" t="s">
        <v>6</v>
      </c>
      <c r="N24" s="4" t="s">
        <v>7</v>
      </c>
      <c r="O24" s="5"/>
      <c r="P24" s="6"/>
      <c r="Q24" s="3" t="s">
        <v>5</v>
      </c>
      <c r="R24" s="4" t="s">
        <v>6</v>
      </c>
      <c r="S24" s="7" t="s">
        <v>7</v>
      </c>
    </row>
    <row r="25" spans="1:19" ht="12.75">
      <c r="A25" s="8" t="s">
        <v>2</v>
      </c>
      <c r="B25" s="9">
        <v>0</v>
      </c>
      <c r="C25" s="10">
        <v>0</v>
      </c>
      <c r="D25" s="11">
        <f>AVERAGE(B25:C25)</f>
        <v>0</v>
      </c>
      <c r="E25" s="12"/>
      <c r="F25" s="13" t="s">
        <v>4</v>
      </c>
      <c r="G25" s="9">
        <v>0.043</v>
      </c>
      <c r="H25" s="10">
        <v>0.026</v>
      </c>
      <c r="I25" s="14">
        <f>AVERAGE(G25:H25)</f>
        <v>0.034499999999999996</v>
      </c>
      <c r="J25" s="47"/>
      <c r="K25" s="8" t="s">
        <v>2</v>
      </c>
      <c r="L25" s="9">
        <v>0</v>
      </c>
      <c r="M25" s="10">
        <v>0</v>
      </c>
      <c r="N25" s="11">
        <f>AVERAGE(L25:M25)</f>
        <v>0</v>
      </c>
      <c r="O25" s="12"/>
      <c r="P25" s="13" t="s">
        <v>4</v>
      </c>
      <c r="Q25" s="9">
        <v>0.58</v>
      </c>
      <c r="R25" s="10">
        <v>0.686</v>
      </c>
      <c r="S25" s="14">
        <f>AVERAGE(Q25:R25)</f>
        <v>0.633</v>
      </c>
    </row>
    <row r="26" spans="1:19" ht="12.75">
      <c r="A26" s="15">
        <v>1E-09</v>
      </c>
      <c r="B26" s="16">
        <v>0.685</v>
      </c>
      <c r="C26" s="17">
        <v>0.659</v>
      </c>
      <c r="D26" s="11">
        <f aca="true" t="shared" si="8" ref="D26:D33">AVERAGE(B26:C26)</f>
        <v>0.672</v>
      </c>
      <c r="E26" s="12"/>
      <c r="F26" s="19" t="s">
        <v>3</v>
      </c>
      <c r="G26" s="16">
        <v>0.907</v>
      </c>
      <c r="H26" s="17">
        <v>0.878</v>
      </c>
      <c r="I26" s="14">
        <f aca="true" t="shared" si="9" ref="I26:I32">AVERAGE(G26:H26)</f>
        <v>0.8925000000000001</v>
      </c>
      <c r="J26" s="47"/>
      <c r="K26" s="15">
        <v>1E-09</v>
      </c>
      <c r="L26" s="16">
        <v>2.562</v>
      </c>
      <c r="M26" s="17">
        <v>2.577</v>
      </c>
      <c r="N26" s="18">
        <f>AVERAGE(L26:M26)</f>
        <v>2.5694999999999997</v>
      </c>
      <c r="O26" s="12"/>
      <c r="P26" s="19" t="s">
        <v>3</v>
      </c>
      <c r="Q26" s="16">
        <v>3.108</v>
      </c>
      <c r="R26" s="17">
        <v>3.127</v>
      </c>
      <c r="S26" s="14">
        <f aca="true" t="shared" si="10" ref="S26:S32">AVERAGE(Q26:R26)</f>
        <v>3.1174999999999997</v>
      </c>
    </row>
    <row r="27" spans="1:19" ht="12.75">
      <c r="A27" s="15">
        <v>5E-10</v>
      </c>
      <c r="B27" s="16">
        <v>0.689</v>
      </c>
      <c r="C27" s="17">
        <v>0.636</v>
      </c>
      <c r="D27" s="11">
        <f t="shared" si="8"/>
        <v>0.6625</v>
      </c>
      <c r="E27" s="12"/>
      <c r="F27" s="19">
        <v>0.051</v>
      </c>
      <c r="G27" s="16">
        <v>0.92</v>
      </c>
      <c r="H27" s="17">
        <v>0.956</v>
      </c>
      <c r="I27" s="14">
        <f t="shared" si="9"/>
        <v>0.938</v>
      </c>
      <c r="J27" s="47"/>
      <c r="K27" s="15">
        <v>5E-10</v>
      </c>
      <c r="L27" s="16">
        <v>2.629</v>
      </c>
      <c r="M27" s="17">
        <v>2.541</v>
      </c>
      <c r="N27" s="18">
        <f>AVERAGE(L27:M27)</f>
        <v>2.585</v>
      </c>
      <c r="O27" s="12"/>
      <c r="P27" s="21">
        <v>0.05</v>
      </c>
      <c r="Q27" s="16">
        <v>3.172</v>
      </c>
      <c r="R27" s="17">
        <v>3.054</v>
      </c>
      <c r="S27" s="14">
        <f t="shared" si="10"/>
        <v>3.113</v>
      </c>
    </row>
    <row r="28" spans="1:19" ht="12.75">
      <c r="A28" s="15">
        <v>2.5E-10</v>
      </c>
      <c r="B28" s="16">
        <v>0.488</v>
      </c>
      <c r="C28" s="17">
        <v>0.528</v>
      </c>
      <c r="D28" s="11">
        <f t="shared" si="8"/>
        <v>0.508</v>
      </c>
      <c r="E28" s="12"/>
      <c r="F28" s="19">
        <v>0.099</v>
      </c>
      <c r="G28" s="16">
        <v>0.957</v>
      </c>
      <c r="H28" s="17">
        <v>0.983</v>
      </c>
      <c r="I28" s="14">
        <f t="shared" si="9"/>
        <v>0.97</v>
      </c>
      <c r="J28" s="47"/>
      <c r="K28" s="15">
        <v>2.5E-10</v>
      </c>
      <c r="L28" s="16">
        <v>2.588</v>
      </c>
      <c r="M28" s="17">
        <v>2.567</v>
      </c>
      <c r="N28" s="18">
        <f aca="true" t="shared" si="11" ref="N28:N33">AVERAGE(L28:M28)</f>
        <v>2.5775</v>
      </c>
      <c r="O28" s="12"/>
      <c r="P28" s="21">
        <v>0.1</v>
      </c>
      <c r="Q28" s="16">
        <v>3.201</v>
      </c>
      <c r="R28" s="17">
        <v>3.049</v>
      </c>
      <c r="S28" s="14">
        <f t="shared" si="10"/>
        <v>3.125</v>
      </c>
    </row>
    <row r="29" spans="1:19" ht="12.75">
      <c r="A29" s="15">
        <v>1.25E-10</v>
      </c>
      <c r="B29" s="16">
        <v>0.376</v>
      </c>
      <c r="C29" s="17">
        <v>0.401</v>
      </c>
      <c r="D29" s="11">
        <f t="shared" si="8"/>
        <v>0.3885</v>
      </c>
      <c r="E29" s="12"/>
      <c r="F29" s="19">
        <v>0.256</v>
      </c>
      <c r="G29" s="16">
        <v>0.864</v>
      </c>
      <c r="H29" s="17">
        <v>0.846</v>
      </c>
      <c r="I29" s="14">
        <f t="shared" si="9"/>
        <v>0.855</v>
      </c>
      <c r="J29" s="47"/>
      <c r="K29" s="15">
        <v>1.25E-10</v>
      </c>
      <c r="L29" s="16">
        <v>2.276</v>
      </c>
      <c r="M29" s="17">
        <v>2.327</v>
      </c>
      <c r="N29" s="18">
        <f t="shared" si="11"/>
        <v>2.3015</v>
      </c>
      <c r="O29" s="12"/>
      <c r="P29" s="21">
        <v>0.25</v>
      </c>
      <c r="Q29" s="16">
        <v>3.215</v>
      </c>
      <c r="R29" s="17">
        <v>3.122</v>
      </c>
      <c r="S29" s="14">
        <f t="shared" si="10"/>
        <v>3.1685</v>
      </c>
    </row>
    <row r="30" spans="1:19" ht="12.75">
      <c r="A30" s="15">
        <v>6.25E-11</v>
      </c>
      <c r="B30" s="16">
        <v>0.112</v>
      </c>
      <c r="C30" s="17">
        <v>0.256</v>
      </c>
      <c r="D30" s="11">
        <f t="shared" si="8"/>
        <v>0.184</v>
      </c>
      <c r="E30" s="12"/>
      <c r="F30" s="19">
        <v>0.15</v>
      </c>
      <c r="G30" s="16">
        <v>0.401</v>
      </c>
      <c r="H30" s="17">
        <v>0.442</v>
      </c>
      <c r="I30" s="14">
        <f t="shared" si="9"/>
        <v>0.4215</v>
      </c>
      <c r="J30" s="47"/>
      <c r="K30" s="15">
        <v>6.25E-11</v>
      </c>
      <c r="L30" s="16">
        <v>1.156</v>
      </c>
      <c r="M30" s="17">
        <v>0.802</v>
      </c>
      <c r="N30" s="18">
        <f t="shared" si="11"/>
        <v>0.979</v>
      </c>
      <c r="O30" s="12"/>
      <c r="P30" s="21">
        <v>0.75</v>
      </c>
      <c r="Q30" s="16">
        <v>3.263</v>
      </c>
      <c r="R30" s="17">
        <v>2.386</v>
      </c>
      <c r="S30" s="14">
        <f t="shared" si="10"/>
        <v>2.8245</v>
      </c>
    </row>
    <row r="31" spans="1:19" ht="12.75">
      <c r="A31" s="15">
        <v>3.13E-11</v>
      </c>
      <c r="B31" s="16">
        <v>0.062</v>
      </c>
      <c r="C31" s="17">
        <v>0.123</v>
      </c>
      <c r="D31" s="11">
        <f t="shared" si="8"/>
        <v>0.0925</v>
      </c>
      <c r="E31" s="12"/>
      <c r="F31" s="77">
        <v>1.004</v>
      </c>
      <c r="G31" s="16">
        <v>0.411</v>
      </c>
      <c r="H31" s="17">
        <v>0.308</v>
      </c>
      <c r="I31" s="14">
        <f t="shared" si="9"/>
        <v>0.3595</v>
      </c>
      <c r="J31" s="47"/>
      <c r="K31" s="15">
        <v>3.13E-11</v>
      </c>
      <c r="L31" s="16">
        <v>0.445</v>
      </c>
      <c r="M31" s="17">
        <v>0.392</v>
      </c>
      <c r="N31" s="18">
        <f t="shared" si="11"/>
        <v>0.4185</v>
      </c>
      <c r="O31" s="12"/>
      <c r="P31" s="21">
        <v>1</v>
      </c>
      <c r="Q31" s="16">
        <v>2.62</v>
      </c>
      <c r="R31" s="17">
        <v>2.064</v>
      </c>
      <c r="S31" s="14">
        <f t="shared" si="10"/>
        <v>2.342</v>
      </c>
    </row>
    <row r="32" spans="1:19" ht="12.75">
      <c r="A32" s="15">
        <v>1.56E-11</v>
      </c>
      <c r="B32" s="16">
        <v>0.025</v>
      </c>
      <c r="C32" s="17">
        <v>0.032</v>
      </c>
      <c r="D32" s="11">
        <f t="shared" si="8"/>
        <v>0.0285</v>
      </c>
      <c r="E32" s="12"/>
      <c r="F32" s="23" t="s">
        <v>8</v>
      </c>
      <c r="G32" s="24">
        <v>0</v>
      </c>
      <c r="H32" s="17">
        <v>0</v>
      </c>
      <c r="I32" s="14">
        <f t="shared" si="9"/>
        <v>0</v>
      </c>
      <c r="J32" s="47"/>
      <c r="K32" s="15">
        <v>1.56E-11</v>
      </c>
      <c r="L32" s="16">
        <v>0.133</v>
      </c>
      <c r="M32" s="17">
        <v>0.118</v>
      </c>
      <c r="N32" s="18">
        <f t="shared" si="11"/>
        <v>0.1255</v>
      </c>
      <c r="O32" s="12"/>
      <c r="P32" s="23" t="s">
        <v>8</v>
      </c>
      <c r="Q32" s="24">
        <v>0</v>
      </c>
      <c r="R32" s="17">
        <v>0</v>
      </c>
      <c r="S32" s="14">
        <f t="shared" si="10"/>
        <v>0</v>
      </c>
    </row>
    <row r="33" spans="1:19" ht="12.75">
      <c r="A33" s="25">
        <v>7.8E-12</v>
      </c>
      <c r="B33" s="16">
        <v>0.019</v>
      </c>
      <c r="C33" s="17">
        <v>0.009</v>
      </c>
      <c r="D33" s="11">
        <f t="shared" si="8"/>
        <v>0.013999999999999999</v>
      </c>
      <c r="E33" s="12"/>
      <c r="F33" s="26"/>
      <c r="G33" s="27"/>
      <c r="H33" s="28"/>
      <c r="I33" s="29"/>
      <c r="J33" s="47"/>
      <c r="K33" s="25">
        <v>7.8E-12</v>
      </c>
      <c r="L33" s="16">
        <v>-0.129</v>
      </c>
      <c r="M33" s="17">
        <v>-0.062</v>
      </c>
      <c r="N33" s="18">
        <f t="shared" si="11"/>
        <v>-0.0955</v>
      </c>
      <c r="O33" s="12"/>
      <c r="P33" s="26"/>
      <c r="Q33" s="27"/>
      <c r="R33" s="28"/>
      <c r="S33" s="29"/>
    </row>
    <row r="34" spans="1:19" ht="12.75">
      <c r="A34" s="30"/>
      <c r="B34" s="84" t="s">
        <v>10</v>
      </c>
      <c r="C34" s="85"/>
      <c r="D34" s="31"/>
      <c r="E34" s="32"/>
      <c r="F34" s="33"/>
      <c r="G34" s="84" t="s">
        <v>9</v>
      </c>
      <c r="H34" s="85"/>
      <c r="I34" s="34"/>
      <c r="J34" s="47"/>
      <c r="K34" s="30"/>
      <c r="L34" s="84" t="s">
        <v>10</v>
      </c>
      <c r="M34" s="85"/>
      <c r="N34" s="31"/>
      <c r="O34" s="32"/>
      <c r="P34" s="33"/>
      <c r="Q34" s="84" t="s">
        <v>9</v>
      </c>
      <c r="R34" s="85"/>
      <c r="S34" s="34"/>
    </row>
    <row r="35" spans="1:19" ht="12.75">
      <c r="A35" s="35" t="s">
        <v>3</v>
      </c>
      <c r="B35" s="24">
        <v>0.026</v>
      </c>
      <c r="C35" s="36">
        <v>0.015</v>
      </c>
      <c r="D35" s="18">
        <f aca="true" t="shared" si="12" ref="D35:D40">AVERAGE(B35:C35)</f>
        <v>0.020499999999999997</v>
      </c>
      <c r="E35" s="12"/>
      <c r="F35" s="19" t="s">
        <v>3</v>
      </c>
      <c r="G35" s="37">
        <v>0.877</v>
      </c>
      <c r="H35" s="38">
        <v>0.888</v>
      </c>
      <c r="I35" s="20">
        <f aca="true" t="shared" si="13" ref="I35:I40">AVERAGE(G35:H35)</f>
        <v>0.8825000000000001</v>
      </c>
      <c r="J35" s="47"/>
      <c r="K35" s="35" t="s">
        <v>3</v>
      </c>
      <c r="L35" s="24">
        <v>2.359</v>
      </c>
      <c r="M35" s="36">
        <v>2.259</v>
      </c>
      <c r="N35" s="18">
        <f aca="true" t="shared" si="14" ref="N35:N40">AVERAGE(L35:M35)</f>
        <v>2.309</v>
      </c>
      <c r="O35" s="12"/>
      <c r="P35" s="19" t="s">
        <v>3</v>
      </c>
      <c r="Q35" s="37">
        <v>3.235</v>
      </c>
      <c r="R35" s="38">
        <v>3.215</v>
      </c>
      <c r="S35" s="20">
        <f aca="true" t="shared" si="15" ref="S35:S40">AVERAGE(Q35:R35)</f>
        <v>3.2249999999999996</v>
      </c>
    </row>
    <row r="36" spans="1:19" ht="12.75">
      <c r="A36" s="19">
        <v>0.051</v>
      </c>
      <c r="B36" s="24">
        <v>0.183</v>
      </c>
      <c r="C36" s="36">
        <v>0.11</v>
      </c>
      <c r="D36" s="18">
        <f t="shared" si="12"/>
        <v>0.1465</v>
      </c>
      <c r="E36" s="12"/>
      <c r="F36" s="19">
        <v>0.051</v>
      </c>
      <c r="G36" s="24">
        <v>0.856</v>
      </c>
      <c r="H36" s="36">
        <v>0.919</v>
      </c>
      <c r="I36" s="20">
        <f t="shared" si="13"/>
        <v>0.8875</v>
      </c>
      <c r="J36" s="47"/>
      <c r="K36" s="39">
        <v>0.05</v>
      </c>
      <c r="L36" s="24">
        <v>1.586</v>
      </c>
      <c r="M36" s="36">
        <v>1.439</v>
      </c>
      <c r="N36" s="18">
        <f t="shared" si="14"/>
        <v>1.5125000000000002</v>
      </c>
      <c r="O36" s="12"/>
      <c r="P36" s="21">
        <v>0.05</v>
      </c>
      <c r="Q36" s="24">
        <v>3.184</v>
      </c>
      <c r="R36" s="36">
        <v>3.101</v>
      </c>
      <c r="S36" s="20">
        <f t="shared" si="15"/>
        <v>3.1425</v>
      </c>
    </row>
    <row r="37" spans="1:19" ht="12.75">
      <c r="A37" s="19">
        <v>0.099</v>
      </c>
      <c r="B37" s="24">
        <v>0.109</v>
      </c>
      <c r="C37" s="36">
        <v>0.074</v>
      </c>
      <c r="D37" s="18">
        <f t="shared" si="12"/>
        <v>0.0915</v>
      </c>
      <c r="E37" s="12"/>
      <c r="F37" s="19">
        <v>0.099</v>
      </c>
      <c r="G37" s="24">
        <v>0.952</v>
      </c>
      <c r="H37" s="36">
        <v>0.752</v>
      </c>
      <c r="I37" s="20">
        <f t="shared" si="13"/>
        <v>0.852</v>
      </c>
      <c r="J37" s="47"/>
      <c r="K37" s="39">
        <v>0.1</v>
      </c>
      <c r="L37" s="24">
        <v>1.425</v>
      </c>
      <c r="M37" s="36">
        <v>1.322</v>
      </c>
      <c r="N37" s="18">
        <f t="shared" si="14"/>
        <v>1.3735</v>
      </c>
      <c r="O37" s="12"/>
      <c r="P37" s="21">
        <v>0.1</v>
      </c>
      <c r="Q37" s="24">
        <v>2.922</v>
      </c>
      <c r="R37" s="36">
        <v>2.552</v>
      </c>
      <c r="S37" s="20">
        <f t="shared" si="15"/>
        <v>2.737</v>
      </c>
    </row>
    <row r="38" spans="1:19" ht="12.75">
      <c r="A38" s="19">
        <v>0.256</v>
      </c>
      <c r="B38" s="24">
        <v>0.033</v>
      </c>
      <c r="C38" s="36">
        <v>0.022</v>
      </c>
      <c r="D38" s="18">
        <f t="shared" si="12"/>
        <v>0.0275</v>
      </c>
      <c r="E38" s="12"/>
      <c r="F38" s="19">
        <v>0.256</v>
      </c>
      <c r="G38" s="24">
        <v>0.245</v>
      </c>
      <c r="H38" s="36">
        <v>0.291</v>
      </c>
      <c r="I38" s="20">
        <f t="shared" si="13"/>
        <v>0.268</v>
      </c>
      <c r="J38" s="47"/>
      <c r="K38" s="39">
        <v>0.25</v>
      </c>
      <c r="L38" s="24">
        <v>0.63</v>
      </c>
      <c r="M38" s="36">
        <v>0.52</v>
      </c>
      <c r="N38" s="18">
        <f t="shared" si="14"/>
        <v>0.575</v>
      </c>
      <c r="O38" s="12"/>
      <c r="P38" s="21">
        <v>0.25</v>
      </c>
      <c r="Q38" s="24">
        <v>2.427</v>
      </c>
      <c r="R38" s="36">
        <v>2.488</v>
      </c>
      <c r="S38" s="20">
        <f t="shared" si="15"/>
        <v>2.4575</v>
      </c>
    </row>
    <row r="39" spans="1:19" ht="12.75">
      <c r="A39" s="19">
        <v>0.15</v>
      </c>
      <c r="B39" s="24">
        <v>0.028</v>
      </c>
      <c r="C39" s="36">
        <v>0.022</v>
      </c>
      <c r="D39" s="18">
        <f t="shared" si="12"/>
        <v>0.025</v>
      </c>
      <c r="E39" s="12"/>
      <c r="F39" s="19">
        <v>0.15</v>
      </c>
      <c r="G39" s="24">
        <v>0.074</v>
      </c>
      <c r="H39" s="36">
        <v>0.074</v>
      </c>
      <c r="I39" s="20">
        <f t="shared" si="13"/>
        <v>0.074</v>
      </c>
      <c r="J39" s="47"/>
      <c r="K39" s="39">
        <v>0.75</v>
      </c>
      <c r="L39" s="24">
        <v>0.483</v>
      </c>
      <c r="M39" s="36"/>
      <c r="N39" s="18">
        <f t="shared" si="14"/>
        <v>0.483</v>
      </c>
      <c r="O39" s="12"/>
      <c r="P39" s="21">
        <v>0.75</v>
      </c>
      <c r="Q39" s="24">
        <v>1.619</v>
      </c>
      <c r="R39" s="36">
        <v>0.728</v>
      </c>
      <c r="S39" s="20">
        <f t="shared" si="15"/>
        <v>1.1735</v>
      </c>
    </row>
    <row r="40" spans="1:19" ht="13.5" thickBot="1">
      <c r="A40" s="77">
        <v>1.004</v>
      </c>
      <c r="B40" s="41">
        <v>0.042</v>
      </c>
      <c r="C40" s="42">
        <v>0.014</v>
      </c>
      <c r="D40" s="18">
        <f t="shared" si="12"/>
        <v>0.028</v>
      </c>
      <c r="E40" s="43"/>
      <c r="F40" s="77">
        <v>1.004</v>
      </c>
      <c r="G40" s="41">
        <v>0.08</v>
      </c>
      <c r="H40" s="42">
        <v>0.077</v>
      </c>
      <c r="I40" s="20">
        <f t="shared" si="13"/>
        <v>0.0785</v>
      </c>
      <c r="J40" s="47"/>
      <c r="K40" s="40">
        <v>1</v>
      </c>
      <c r="L40" s="41">
        <v>0.648</v>
      </c>
      <c r="M40" s="42">
        <v>0.456</v>
      </c>
      <c r="N40" s="18">
        <f t="shared" si="14"/>
        <v>0.552</v>
      </c>
      <c r="O40" s="43"/>
      <c r="P40" s="21">
        <v>1</v>
      </c>
      <c r="Q40" s="41">
        <v>0.935</v>
      </c>
      <c r="R40" s="42">
        <v>0.517</v>
      </c>
      <c r="S40" s="20">
        <f t="shared" si="15"/>
        <v>0.726</v>
      </c>
    </row>
    <row r="41" spans="1:19" ht="13.5" thickTop="1">
      <c r="A41" s="48"/>
      <c r="B41" s="49"/>
      <c r="C41" s="49"/>
      <c r="D41" s="50"/>
      <c r="E41" s="51"/>
      <c r="F41" s="48"/>
      <c r="G41" s="52"/>
      <c r="H41" s="50"/>
      <c r="I41" s="50"/>
      <c r="J41" s="47"/>
      <c r="K41" s="48"/>
      <c r="L41" s="49"/>
      <c r="M41" s="49"/>
      <c r="N41" s="50"/>
      <c r="O41" s="51"/>
      <c r="P41" s="48"/>
      <c r="Q41" s="52"/>
      <c r="R41" s="50"/>
      <c r="S41" s="50"/>
    </row>
    <row r="42" spans="1:19" ht="13.5" thickBot="1">
      <c r="A42" s="53"/>
      <c r="B42" s="53"/>
      <c r="C42" s="53"/>
      <c r="D42" s="54"/>
      <c r="E42" s="55"/>
      <c r="F42" s="47"/>
      <c r="G42" s="47"/>
      <c r="H42" s="54"/>
      <c r="I42" s="54"/>
      <c r="J42" s="47"/>
      <c r="K42" s="53"/>
      <c r="L42" s="53"/>
      <c r="M42" s="53"/>
      <c r="N42" s="54"/>
      <c r="O42" s="55"/>
      <c r="P42" s="47"/>
      <c r="Q42" s="47"/>
      <c r="R42" s="54"/>
      <c r="S42" s="54"/>
    </row>
    <row r="43" spans="1:19" ht="17.25" thickBot="1" thickTop="1">
      <c r="A43" s="86" t="s">
        <v>15</v>
      </c>
      <c r="B43" s="87"/>
      <c r="C43" s="87"/>
      <c r="D43" s="87"/>
      <c r="E43" s="87"/>
      <c r="F43" s="87"/>
      <c r="G43" s="87"/>
      <c r="H43" s="87"/>
      <c r="I43" s="88"/>
      <c r="J43" s="47"/>
      <c r="K43" s="86" t="s">
        <v>18</v>
      </c>
      <c r="L43" s="87"/>
      <c r="M43" s="87"/>
      <c r="N43" s="87"/>
      <c r="O43" s="87"/>
      <c r="P43" s="87"/>
      <c r="Q43" s="87"/>
      <c r="R43" s="87"/>
      <c r="S43" s="88"/>
    </row>
    <row r="44" spans="1:19" ht="12.75">
      <c r="A44" s="89" t="s">
        <v>0</v>
      </c>
      <c r="B44" s="90"/>
      <c r="C44" s="90"/>
      <c r="D44" s="91"/>
      <c r="E44" s="1"/>
      <c r="F44" s="92" t="s">
        <v>1</v>
      </c>
      <c r="G44" s="93"/>
      <c r="H44" s="94"/>
      <c r="I44" s="95"/>
      <c r="J44" s="47"/>
      <c r="K44" s="89" t="s">
        <v>0</v>
      </c>
      <c r="L44" s="90"/>
      <c r="M44" s="90"/>
      <c r="N44" s="91"/>
      <c r="O44" s="1"/>
      <c r="P44" s="92" t="s">
        <v>1</v>
      </c>
      <c r="Q44" s="93"/>
      <c r="R44" s="94"/>
      <c r="S44" s="95"/>
    </row>
    <row r="45" spans="1:19" ht="13.5" thickBot="1">
      <c r="A45" s="2"/>
      <c r="B45" s="3" t="s">
        <v>5</v>
      </c>
      <c r="C45" s="4" t="s">
        <v>6</v>
      </c>
      <c r="D45" s="4" t="s">
        <v>7</v>
      </c>
      <c r="E45" s="5"/>
      <c r="F45" s="6"/>
      <c r="G45" s="3" t="s">
        <v>5</v>
      </c>
      <c r="H45" s="4" t="s">
        <v>6</v>
      </c>
      <c r="I45" s="7" t="s">
        <v>7</v>
      </c>
      <c r="J45" s="47"/>
      <c r="K45" s="2"/>
      <c r="L45" s="3" t="s">
        <v>5</v>
      </c>
      <c r="M45" s="4" t="s">
        <v>6</v>
      </c>
      <c r="N45" s="4" t="s">
        <v>7</v>
      </c>
      <c r="O45" s="5"/>
      <c r="P45" s="6"/>
      <c r="Q45" s="3" t="s">
        <v>5</v>
      </c>
      <c r="R45" s="4" t="s">
        <v>6</v>
      </c>
      <c r="S45" s="7" t="s">
        <v>7</v>
      </c>
    </row>
    <row r="46" spans="1:19" ht="12.75">
      <c r="A46" s="8" t="s">
        <v>2</v>
      </c>
      <c r="B46" s="9">
        <v>0</v>
      </c>
      <c r="C46" s="10">
        <v>0</v>
      </c>
      <c r="D46" s="11">
        <v>0</v>
      </c>
      <c r="E46" s="12"/>
      <c r="F46" s="13" t="s">
        <v>4</v>
      </c>
      <c r="G46" s="9">
        <v>0.167</v>
      </c>
      <c r="H46" s="10">
        <v>0.158</v>
      </c>
      <c r="I46" s="14">
        <f>AVERAGE(G46,H46)</f>
        <v>0.1625</v>
      </c>
      <c r="J46" s="47"/>
      <c r="K46" s="60" t="s">
        <v>2</v>
      </c>
      <c r="L46" s="61">
        <v>0</v>
      </c>
      <c r="M46" s="62">
        <v>0</v>
      </c>
      <c r="N46" s="63">
        <f>AVERAGE(L46:M46)</f>
        <v>0</v>
      </c>
      <c r="O46" s="64"/>
      <c r="P46" s="65" t="s">
        <v>4</v>
      </c>
      <c r="Q46" s="61">
        <v>0.196</v>
      </c>
      <c r="R46" s="62">
        <v>0.217</v>
      </c>
      <c r="S46" s="66">
        <f aca="true" t="shared" si="16" ref="S46:S52">AVERAGE(Q46:R46)</f>
        <v>0.20650000000000002</v>
      </c>
    </row>
    <row r="47" spans="1:19" ht="12.75">
      <c r="A47" s="15">
        <v>1E-09</v>
      </c>
      <c r="B47" s="16">
        <v>2.054</v>
      </c>
      <c r="C47" s="17">
        <v>2.203</v>
      </c>
      <c r="D47" s="18">
        <f>AVERAGE(B47,C47)</f>
        <v>2.1285</v>
      </c>
      <c r="E47" s="12"/>
      <c r="F47" s="19" t="s">
        <v>3</v>
      </c>
      <c r="G47" s="16">
        <v>2.469</v>
      </c>
      <c r="H47" s="17">
        <v>2.477</v>
      </c>
      <c r="I47" s="14">
        <f aca="true" t="shared" si="17" ref="I47:I53">AVERAGE(G47,H47)</f>
        <v>2.473</v>
      </c>
      <c r="J47" s="47"/>
      <c r="K47" s="15">
        <v>1E-09</v>
      </c>
      <c r="L47" s="16">
        <v>2.99</v>
      </c>
      <c r="M47" s="17">
        <v>2.819</v>
      </c>
      <c r="N47" s="11">
        <f aca="true" t="shared" si="18" ref="N47:N61">AVERAGE(L47:M47)</f>
        <v>2.9045</v>
      </c>
      <c r="O47" s="12"/>
      <c r="P47" s="19" t="s">
        <v>3</v>
      </c>
      <c r="Q47" s="16">
        <v>3.133</v>
      </c>
      <c r="R47" s="17">
        <v>3.1</v>
      </c>
      <c r="S47" s="14">
        <f t="shared" si="16"/>
        <v>3.1165000000000003</v>
      </c>
    </row>
    <row r="48" spans="1:19" ht="12.75">
      <c r="A48" s="15">
        <v>5E-10</v>
      </c>
      <c r="B48" s="16">
        <v>1.849</v>
      </c>
      <c r="C48" s="17">
        <v>1.917</v>
      </c>
      <c r="D48" s="18">
        <f aca="true" t="shared" si="19" ref="D48:D53">AVERAGE(B48,C48)</f>
        <v>1.883</v>
      </c>
      <c r="E48" s="12"/>
      <c r="F48" s="21">
        <v>0.05</v>
      </c>
      <c r="G48" s="16">
        <v>2.741</v>
      </c>
      <c r="H48" s="17">
        <v>2.501</v>
      </c>
      <c r="I48" s="14">
        <f t="shared" si="17"/>
        <v>2.621</v>
      </c>
      <c r="J48" s="47"/>
      <c r="K48" s="15">
        <v>5E-10</v>
      </c>
      <c r="L48" s="16">
        <v>2.896</v>
      </c>
      <c r="M48" s="17">
        <v>2.746</v>
      </c>
      <c r="N48" s="11">
        <f t="shared" si="18"/>
        <v>2.8209999999999997</v>
      </c>
      <c r="O48" s="12"/>
      <c r="P48" s="21">
        <v>0.0554</v>
      </c>
      <c r="Q48" s="16">
        <v>3.1</v>
      </c>
      <c r="R48" s="17">
        <v>3.081</v>
      </c>
      <c r="S48" s="14">
        <f t="shared" si="16"/>
        <v>3.0905</v>
      </c>
    </row>
    <row r="49" spans="1:19" ht="12.75">
      <c r="A49" s="15">
        <v>2.5E-10</v>
      </c>
      <c r="B49" s="16">
        <v>1.833</v>
      </c>
      <c r="C49" s="17">
        <v>1.651</v>
      </c>
      <c r="D49" s="18">
        <f t="shared" si="19"/>
        <v>1.742</v>
      </c>
      <c r="E49" s="12"/>
      <c r="F49" s="21">
        <v>0.1</v>
      </c>
      <c r="G49" s="16">
        <v>2.837</v>
      </c>
      <c r="H49" s="17">
        <v>2.361</v>
      </c>
      <c r="I49" s="14">
        <f t="shared" si="17"/>
        <v>2.599</v>
      </c>
      <c r="J49" s="47"/>
      <c r="K49" s="15">
        <v>2.5E-10</v>
      </c>
      <c r="L49" s="16">
        <v>2.978</v>
      </c>
      <c r="M49" s="17">
        <v>2.213</v>
      </c>
      <c r="N49" s="11">
        <f t="shared" si="18"/>
        <v>2.5955000000000004</v>
      </c>
      <c r="O49" s="12"/>
      <c r="P49" s="21">
        <v>0.1163</v>
      </c>
      <c r="Q49" s="16">
        <v>3.097</v>
      </c>
      <c r="R49" s="17">
        <v>3.019</v>
      </c>
      <c r="S49" s="14">
        <f t="shared" si="16"/>
        <v>3.058</v>
      </c>
    </row>
    <row r="50" spans="1:19" ht="12.75">
      <c r="A50" s="15">
        <v>1.25E-10</v>
      </c>
      <c r="B50" s="16">
        <v>1.098</v>
      </c>
      <c r="C50" s="17">
        <v>1.507</v>
      </c>
      <c r="D50" s="18">
        <f t="shared" si="19"/>
        <v>1.3025</v>
      </c>
      <c r="E50" s="12"/>
      <c r="F50" s="21">
        <v>0.25</v>
      </c>
      <c r="G50" s="16">
        <v>2.323</v>
      </c>
      <c r="H50" s="17">
        <v>2.404</v>
      </c>
      <c r="I50" s="14">
        <f t="shared" si="17"/>
        <v>2.3635</v>
      </c>
      <c r="J50" s="47"/>
      <c r="K50" s="15">
        <v>1.25E-10</v>
      </c>
      <c r="L50" s="16">
        <v>2.54</v>
      </c>
      <c r="M50" s="17">
        <v>2.037</v>
      </c>
      <c r="N50" s="11">
        <f t="shared" si="18"/>
        <v>2.2885</v>
      </c>
      <c r="O50" s="12"/>
      <c r="P50" s="21">
        <v>0.267</v>
      </c>
      <c r="Q50" s="16">
        <v>3.051</v>
      </c>
      <c r="R50" s="17">
        <v>2.656</v>
      </c>
      <c r="S50" s="14">
        <f t="shared" si="16"/>
        <v>2.8535000000000004</v>
      </c>
    </row>
    <row r="51" spans="1:19" ht="12.75">
      <c r="A51" s="15">
        <v>6.25E-11</v>
      </c>
      <c r="B51" s="16">
        <v>0.917</v>
      </c>
      <c r="C51" s="17">
        <v>0.882</v>
      </c>
      <c r="D51" s="18">
        <f t="shared" si="19"/>
        <v>0.8995</v>
      </c>
      <c r="E51" s="12"/>
      <c r="F51" s="21">
        <v>0.75</v>
      </c>
      <c r="G51" s="16">
        <v>1.62</v>
      </c>
      <c r="H51" s="17">
        <v>1.265</v>
      </c>
      <c r="I51" s="14">
        <f t="shared" si="17"/>
        <v>1.4425</v>
      </c>
      <c r="J51" s="47"/>
      <c r="K51" s="15">
        <v>6.25E-11</v>
      </c>
      <c r="L51" s="16">
        <v>1.931</v>
      </c>
      <c r="M51" s="17">
        <v>0.986</v>
      </c>
      <c r="N51" s="11">
        <f t="shared" si="18"/>
        <v>1.4585</v>
      </c>
      <c r="O51" s="12"/>
      <c r="P51" s="21">
        <v>0.7365</v>
      </c>
      <c r="Q51" s="16">
        <v>2.572</v>
      </c>
      <c r="R51" s="17">
        <v>2.24</v>
      </c>
      <c r="S51" s="14">
        <f t="shared" si="16"/>
        <v>2.406</v>
      </c>
    </row>
    <row r="52" spans="1:19" ht="12.75">
      <c r="A52" s="15">
        <v>3.13E-11</v>
      </c>
      <c r="B52" s="16">
        <v>0.398</v>
      </c>
      <c r="C52" s="17">
        <v>0.902</v>
      </c>
      <c r="D52" s="18">
        <f t="shared" si="19"/>
        <v>0.65</v>
      </c>
      <c r="E52" s="12"/>
      <c r="F52" s="22">
        <v>1</v>
      </c>
      <c r="G52" s="16">
        <v>1.66</v>
      </c>
      <c r="H52" s="17">
        <v>1.509</v>
      </c>
      <c r="I52" s="14">
        <f t="shared" si="17"/>
        <v>1.5844999999999998</v>
      </c>
      <c r="J52" s="47"/>
      <c r="K52" s="15">
        <v>3.13E-11</v>
      </c>
      <c r="L52" s="16">
        <v>0.821</v>
      </c>
      <c r="M52" s="17">
        <v>0.908</v>
      </c>
      <c r="N52" s="11">
        <f t="shared" si="18"/>
        <v>0.8645</v>
      </c>
      <c r="O52" s="12"/>
      <c r="P52" s="22">
        <v>1.08</v>
      </c>
      <c r="Q52" s="16">
        <v>2.33</v>
      </c>
      <c r="R52" s="17">
        <v>1.719</v>
      </c>
      <c r="S52" s="14">
        <f t="shared" si="16"/>
        <v>2.0245</v>
      </c>
    </row>
    <row r="53" spans="1:19" ht="12.75">
      <c r="A53" s="15">
        <v>1.56E-11</v>
      </c>
      <c r="B53" s="16">
        <v>0.013</v>
      </c>
      <c r="C53" s="17">
        <v>0.104</v>
      </c>
      <c r="D53" s="18">
        <f t="shared" si="19"/>
        <v>0.058499999999999996</v>
      </c>
      <c r="E53" s="12"/>
      <c r="F53" s="23" t="s">
        <v>8</v>
      </c>
      <c r="G53" s="24">
        <v>0</v>
      </c>
      <c r="H53" s="17">
        <v>0</v>
      </c>
      <c r="I53" s="14">
        <f t="shared" si="17"/>
        <v>0</v>
      </c>
      <c r="J53" s="47"/>
      <c r="K53" s="15">
        <v>1.56E-11</v>
      </c>
      <c r="L53" s="16">
        <v>0.286</v>
      </c>
      <c r="M53" s="17">
        <v>0.193</v>
      </c>
      <c r="N53" s="11">
        <f t="shared" si="18"/>
        <v>0.2395</v>
      </c>
      <c r="O53" s="12"/>
      <c r="P53" s="23" t="s">
        <v>8</v>
      </c>
      <c r="Q53" s="24">
        <v>0</v>
      </c>
      <c r="R53" s="17">
        <v>0</v>
      </c>
      <c r="S53" s="14">
        <v>0</v>
      </c>
    </row>
    <row r="54" spans="1:19" ht="12.75">
      <c r="A54" s="25">
        <v>7.8E-12</v>
      </c>
      <c r="B54" s="16">
        <v>0.009</v>
      </c>
      <c r="C54" s="17">
        <v>0.079</v>
      </c>
      <c r="D54" s="18">
        <f>AVERAGE(B54,C54)</f>
        <v>0.044</v>
      </c>
      <c r="E54" s="12"/>
      <c r="F54" s="26"/>
      <c r="G54" s="27"/>
      <c r="H54" s="28"/>
      <c r="I54" s="29"/>
      <c r="J54" s="47"/>
      <c r="K54" s="25">
        <v>7.8E-12</v>
      </c>
      <c r="L54" s="16">
        <v>0.138</v>
      </c>
      <c r="M54" s="17">
        <v>0.038</v>
      </c>
      <c r="N54" s="11">
        <f t="shared" si="18"/>
        <v>0.08800000000000001</v>
      </c>
      <c r="O54" s="12"/>
      <c r="P54" s="26"/>
      <c r="Q54" s="27"/>
      <c r="R54" s="28"/>
      <c r="S54" s="29"/>
    </row>
    <row r="55" spans="1:19" ht="12.75">
      <c r="A55" s="30"/>
      <c r="B55" s="84" t="s">
        <v>10</v>
      </c>
      <c r="C55" s="85"/>
      <c r="D55" s="31"/>
      <c r="E55" s="32"/>
      <c r="F55" s="33"/>
      <c r="G55" s="84" t="s">
        <v>9</v>
      </c>
      <c r="H55" s="85"/>
      <c r="I55" s="34"/>
      <c r="J55" s="47"/>
      <c r="K55" s="30"/>
      <c r="L55" s="84" t="s">
        <v>10</v>
      </c>
      <c r="M55" s="85"/>
      <c r="N55" s="31"/>
      <c r="O55" s="32"/>
      <c r="P55" s="33"/>
      <c r="Q55" s="84" t="s">
        <v>9</v>
      </c>
      <c r="R55" s="85"/>
      <c r="S55" s="34"/>
    </row>
    <row r="56" spans="1:19" ht="12.75">
      <c r="A56" s="35" t="s">
        <v>3</v>
      </c>
      <c r="B56" s="24">
        <v>0.591</v>
      </c>
      <c r="C56" s="36">
        <v>0.892</v>
      </c>
      <c r="D56" s="18">
        <f aca="true" t="shared" si="20" ref="D56:D61">AVERAGE(B56,C56)</f>
        <v>0.7415</v>
      </c>
      <c r="E56" s="12"/>
      <c r="F56" s="19" t="s">
        <v>3</v>
      </c>
      <c r="G56" s="37">
        <v>2.007</v>
      </c>
      <c r="H56" s="38">
        <v>2.291</v>
      </c>
      <c r="I56" s="20">
        <f aca="true" t="shared" si="21" ref="I56:I61">AVERAGE(G56,H56)</f>
        <v>2.149</v>
      </c>
      <c r="J56" s="47"/>
      <c r="K56" s="35" t="s">
        <v>3</v>
      </c>
      <c r="L56" s="24">
        <v>1.23</v>
      </c>
      <c r="M56" s="36">
        <v>1.611</v>
      </c>
      <c r="N56" s="11">
        <f t="shared" si="18"/>
        <v>1.4205</v>
      </c>
      <c r="O56" s="12"/>
      <c r="P56" s="19" t="s">
        <v>3</v>
      </c>
      <c r="Q56" s="37">
        <v>3.138</v>
      </c>
      <c r="R56" s="38">
        <v>3.153</v>
      </c>
      <c r="S56" s="71">
        <f aca="true" t="shared" si="22" ref="S56:S61">AVERAGE(Q56:R56)</f>
        <v>3.1455</v>
      </c>
    </row>
    <row r="57" spans="1:19" ht="12.75">
      <c r="A57" s="21">
        <v>0.05</v>
      </c>
      <c r="B57" s="24">
        <v>0.284</v>
      </c>
      <c r="C57" s="36">
        <v>0.468</v>
      </c>
      <c r="D57" s="18">
        <f t="shared" si="20"/>
        <v>0.376</v>
      </c>
      <c r="E57" s="12"/>
      <c r="F57" s="21">
        <v>0.05</v>
      </c>
      <c r="G57" s="24">
        <v>2.025</v>
      </c>
      <c r="H57" s="36">
        <v>2.15</v>
      </c>
      <c r="I57" s="20">
        <f t="shared" si="21"/>
        <v>2.0875</v>
      </c>
      <c r="J57" s="47"/>
      <c r="K57" s="39">
        <v>0.0554</v>
      </c>
      <c r="L57" s="24">
        <v>0.918</v>
      </c>
      <c r="M57" s="36">
        <v>1.035</v>
      </c>
      <c r="N57" s="11">
        <f t="shared" si="18"/>
        <v>0.9764999999999999</v>
      </c>
      <c r="O57" s="12"/>
      <c r="P57" s="21">
        <v>0.0554</v>
      </c>
      <c r="Q57" s="24">
        <v>3.072</v>
      </c>
      <c r="R57" s="36">
        <v>3.066</v>
      </c>
      <c r="S57" s="14">
        <f t="shared" si="22"/>
        <v>3.069</v>
      </c>
    </row>
    <row r="58" spans="1:19" ht="12.75">
      <c r="A58" s="21">
        <v>0.1</v>
      </c>
      <c r="B58" s="24">
        <v>0.155</v>
      </c>
      <c r="C58" s="36">
        <v>0.188</v>
      </c>
      <c r="D58" s="18">
        <f t="shared" si="20"/>
        <v>0.17149999999999999</v>
      </c>
      <c r="E58" s="12"/>
      <c r="F58" s="21">
        <v>0.1</v>
      </c>
      <c r="G58" s="24">
        <v>1.052</v>
      </c>
      <c r="H58" s="36">
        <v>1.249</v>
      </c>
      <c r="I58" s="20">
        <f t="shared" si="21"/>
        <v>1.1505</v>
      </c>
      <c r="J58" s="47"/>
      <c r="K58" s="39">
        <v>0.1163</v>
      </c>
      <c r="L58" s="24">
        <v>0.404</v>
      </c>
      <c r="M58" s="36">
        <v>0.231</v>
      </c>
      <c r="N58" s="11">
        <f t="shared" si="18"/>
        <v>0.3175</v>
      </c>
      <c r="O58" s="12"/>
      <c r="P58" s="21">
        <v>0.1163</v>
      </c>
      <c r="Q58" s="24">
        <v>3.039</v>
      </c>
      <c r="R58" s="36">
        <v>2.71</v>
      </c>
      <c r="S58" s="14">
        <f t="shared" si="22"/>
        <v>2.8745000000000003</v>
      </c>
    </row>
    <row r="59" spans="1:19" ht="12.75">
      <c r="A59" s="21">
        <v>0.25</v>
      </c>
      <c r="B59" s="24">
        <v>0.087</v>
      </c>
      <c r="C59" s="36">
        <v>0.119</v>
      </c>
      <c r="D59" s="18">
        <f t="shared" si="20"/>
        <v>0.103</v>
      </c>
      <c r="E59" s="12"/>
      <c r="F59" s="21">
        <v>0.25</v>
      </c>
      <c r="G59" s="24">
        <v>0.685</v>
      </c>
      <c r="H59" s="36">
        <v>0.754</v>
      </c>
      <c r="I59" s="20">
        <f t="shared" si="21"/>
        <v>0.7195</v>
      </c>
      <c r="J59" s="47"/>
      <c r="K59" s="39">
        <v>0.267</v>
      </c>
      <c r="L59" s="24">
        <v>0.116</v>
      </c>
      <c r="M59" s="36">
        <v>0.149</v>
      </c>
      <c r="N59" s="11">
        <f t="shared" si="18"/>
        <v>0.1325</v>
      </c>
      <c r="O59" s="12"/>
      <c r="P59" s="21">
        <v>0.267</v>
      </c>
      <c r="Q59" s="24">
        <v>1.523</v>
      </c>
      <c r="R59" s="36">
        <v>1.82</v>
      </c>
      <c r="S59" s="14">
        <f t="shared" si="22"/>
        <v>1.6715</v>
      </c>
    </row>
    <row r="60" spans="1:19" ht="12.75">
      <c r="A60" s="21">
        <v>0.75</v>
      </c>
      <c r="B60" s="24">
        <v>0.09</v>
      </c>
      <c r="C60" s="36">
        <v>0.119</v>
      </c>
      <c r="D60" s="18">
        <f t="shared" si="20"/>
        <v>0.1045</v>
      </c>
      <c r="E60" s="12"/>
      <c r="F60" s="21">
        <v>0.75</v>
      </c>
      <c r="G60" s="24">
        <v>0.388</v>
      </c>
      <c r="H60" s="36">
        <v>0.443</v>
      </c>
      <c r="I60" s="20">
        <f t="shared" si="21"/>
        <v>0.4155</v>
      </c>
      <c r="J60" s="47"/>
      <c r="K60" s="39">
        <v>0.7365</v>
      </c>
      <c r="L60" s="24">
        <v>0.115</v>
      </c>
      <c r="M60" s="36">
        <v>0.065</v>
      </c>
      <c r="N60" s="11">
        <f t="shared" si="18"/>
        <v>0.09</v>
      </c>
      <c r="O60" s="12"/>
      <c r="P60" s="21">
        <v>0.7365</v>
      </c>
      <c r="Q60" s="24">
        <v>0.37</v>
      </c>
      <c r="R60" s="36">
        <v>0.329</v>
      </c>
      <c r="S60" s="14">
        <f t="shared" si="22"/>
        <v>0.34950000000000003</v>
      </c>
    </row>
    <row r="61" spans="1:19" ht="13.5" thickBot="1">
      <c r="A61" s="69">
        <v>1</v>
      </c>
      <c r="B61" s="41">
        <v>0.08</v>
      </c>
      <c r="C61" s="42">
        <v>0.085</v>
      </c>
      <c r="D61" s="58">
        <f t="shared" si="20"/>
        <v>0.0825</v>
      </c>
      <c r="E61" s="43"/>
      <c r="F61" s="69">
        <v>1</v>
      </c>
      <c r="G61" s="41">
        <v>0.011</v>
      </c>
      <c r="H61" s="42">
        <v>0.447</v>
      </c>
      <c r="I61" s="45">
        <f t="shared" si="21"/>
        <v>0.229</v>
      </c>
      <c r="J61" s="47"/>
      <c r="K61" s="67">
        <v>1.08</v>
      </c>
      <c r="L61" s="41">
        <v>0.103</v>
      </c>
      <c r="M61" s="42">
        <v>0.079</v>
      </c>
      <c r="N61" s="68">
        <f t="shared" si="18"/>
        <v>0.091</v>
      </c>
      <c r="O61" s="43"/>
      <c r="P61" s="69">
        <v>1.08</v>
      </c>
      <c r="Q61" s="41">
        <v>0.485</v>
      </c>
      <c r="R61" s="42">
        <v>0.433</v>
      </c>
      <c r="S61" s="70">
        <f t="shared" si="22"/>
        <v>0.45899999999999996</v>
      </c>
    </row>
    <row r="62" ht="13.5" thickTop="1"/>
    <row r="63" ht="13.5" thickBot="1"/>
    <row r="64" spans="1:19" ht="17.25" thickBot="1" thickTop="1">
      <c r="A64" s="86" t="s">
        <v>16</v>
      </c>
      <c r="B64" s="87"/>
      <c r="C64" s="87"/>
      <c r="D64" s="87"/>
      <c r="E64" s="87"/>
      <c r="F64" s="87"/>
      <c r="G64" s="87"/>
      <c r="H64" s="87"/>
      <c r="I64" s="88"/>
      <c r="J64" s="47"/>
      <c r="K64" s="86" t="s">
        <v>17</v>
      </c>
      <c r="L64" s="87"/>
      <c r="M64" s="87"/>
      <c r="N64" s="87"/>
      <c r="O64" s="87"/>
      <c r="P64" s="87"/>
      <c r="Q64" s="87"/>
      <c r="R64" s="87"/>
      <c r="S64" s="88"/>
    </row>
    <row r="65" spans="1:19" ht="12.75">
      <c r="A65" s="89" t="s">
        <v>0</v>
      </c>
      <c r="B65" s="90"/>
      <c r="C65" s="90"/>
      <c r="D65" s="91"/>
      <c r="E65" s="1"/>
      <c r="F65" s="92" t="s">
        <v>1</v>
      </c>
      <c r="G65" s="93"/>
      <c r="H65" s="94"/>
      <c r="I65" s="95"/>
      <c r="J65" s="47"/>
      <c r="K65" s="89" t="s">
        <v>0</v>
      </c>
      <c r="L65" s="90"/>
      <c r="M65" s="90"/>
      <c r="N65" s="91"/>
      <c r="O65" s="1"/>
      <c r="P65" s="92" t="s">
        <v>1</v>
      </c>
      <c r="Q65" s="93"/>
      <c r="R65" s="94"/>
      <c r="S65" s="95"/>
    </row>
    <row r="66" spans="1:19" ht="13.5" thickBot="1">
      <c r="A66" s="2"/>
      <c r="B66" s="3" t="s">
        <v>5</v>
      </c>
      <c r="C66" s="4" t="s">
        <v>6</v>
      </c>
      <c r="D66" s="4" t="s">
        <v>7</v>
      </c>
      <c r="E66" s="5"/>
      <c r="F66" s="6"/>
      <c r="G66" s="3" t="s">
        <v>5</v>
      </c>
      <c r="H66" s="4" t="s">
        <v>6</v>
      </c>
      <c r="I66" s="7" t="s">
        <v>7</v>
      </c>
      <c r="J66" s="47"/>
      <c r="K66" s="2"/>
      <c r="L66" s="3" t="s">
        <v>5</v>
      </c>
      <c r="M66" s="4" t="s">
        <v>6</v>
      </c>
      <c r="N66" s="4" t="s">
        <v>7</v>
      </c>
      <c r="O66" s="5"/>
      <c r="P66" s="6"/>
      <c r="Q66" s="3" t="s">
        <v>5</v>
      </c>
      <c r="R66" s="4" t="s">
        <v>6</v>
      </c>
      <c r="S66" s="7" t="s">
        <v>7</v>
      </c>
    </row>
    <row r="67" spans="1:19" ht="12.75">
      <c r="A67" s="8" t="s">
        <v>2</v>
      </c>
      <c r="B67" s="9">
        <v>0</v>
      </c>
      <c r="C67" s="10">
        <v>0</v>
      </c>
      <c r="D67" s="20">
        <f aca="true" t="shared" si="23" ref="D67:D75">AVERAGE(B67,C67)</f>
        <v>0</v>
      </c>
      <c r="E67" s="12"/>
      <c r="F67" s="13" t="s">
        <v>4</v>
      </c>
      <c r="G67" s="9">
        <v>0.154</v>
      </c>
      <c r="H67" s="10">
        <v>0.15</v>
      </c>
      <c r="I67" s="20">
        <f aca="true" t="shared" si="24" ref="I67:I74">AVERAGE(G67,H67)</f>
        <v>0.152</v>
      </c>
      <c r="J67" s="47"/>
      <c r="K67" s="8" t="s">
        <v>2</v>
      </c>
      <c r="L67" s="9">
        <v>0</v>
      </c>
      <c r="M67" s="10">
        <v>0</v>
      </c>
      <c r="N67" s="20">
        <f aca="true" t="shared" si="25" ref="N67:N82">AVERAGE(L67,M67)</f>
        <v>0</v>
      </c>
      <c r="O67" s="12"/>
      <c r="P67" s="13" t="s">
        <v>4</v>
      </c>
      <c r="Q67" s="9">
        <v>0.182</v>
      </c>
      <c r="R67" s="10">
        <v>0.144</v>
      </c>
      <c r="S67" s="20">
        <f aca="true" t="shared" si="26" ref="S67:S74">AVERAGE(Q67,R67)</f>
        <v>0.16299999999999998</v>
      </c>
    </row>
    <row r="68" spans="1:19" ht="12.75">
      <c r="A68" s="15">
        <v>1E-09</v>
      </c>
      <c r="B68" s="16">
        <v>2.37</v>
      </c>
      <c r="C68" s="17">
        <v>1.985</v>
      </c>
      <c r="D68" s="20">
        <f t="shared" si="23"/>
        <v>2.1775</v>
      </c>
      <c r="E68" s="12"/>
      <c r="F68" s="19" t="s">
        <v>3</v>
      </c>
      <c r="G68" s="16">
        <v>2.621</v>
      </c>
      <c r="H68" s="17">
        <v>2.755</v>
      </c>
      <c r="I68" s="20">
        <f t="shared" si="24"/>
        <v>2.6879999999999997</v>
      </c>
      <c r="J68" s="47"/>
      <c r="K68" s="15">
        <v>1E-09</v>
      </c>
      <c r="L68" s="16">
        <v>1.886</v>
      </c>
      <c r="M68" s="17">
        <v>2.066</v>
      </c>
      <c r="N68" s="20">
        <f t="shared" si="25"/>
        <v>1.976</v>
      </c>
      <c r="O68" s="12"/>
      <c r="P68" s="19" t="s">
        <v>3</v>
      </c>
      <c r="Q68" s="16">
        <v>2.467</v>
      </c>
      <c r="R68" s="17">
        <v>2.406</v>
      </c>
      <c r="S68" s="20">
        <f t="shared" si="26"/>
        <v>2.4365</v>
      </c>
    </row>
    <row r="69" spans="1:19" ht="12.75">
      <c r="A69" s="15">
        <v>5E-10</v>
      </c>
      <c r="B69" s="16">
        <v>2.229</v>
      </c>
      <c r="C69" s="17">
        <v>1.885</v>
      </c>
      <c r="D69" s="20">
        <f t="shared" si="23"/>
        <v>2.057</v>
      </c>
      <c r="E69" s="12"/>
      <c r="F69" s="21">
        <v>0.049</v>
      </c>
      <c r="G69" s="16">
        <v>2.58</v>
      </c>
      <c r="H69" s="17">
        <v>2.794</v>
      </c>
      <c r="I69" s="20">
        <f t="shared" si="24"/>
        <v>2.6870000000000003</v>
      </c>
      <c r="J69" s="47"/>
      <c r="K69" s="15">
        <v>5E-10</v>
      </c>
      <c r="L69" s="16">
        <v>1.834</v>
      </c>
      <c r="M69" s="17">
        <v>2.008</v>
      </c>
      <c r="N69" s="20">
        <f t="shared" si="25"/>
        <v>1.921</v>
      </c>
      <c r="O69" s="12"/>
      <c r="P69" s="21">
        <v>0.05</v>
      </c>
      <c r="Q69" s="16">
        <v>2.543</v>
      </c>
      <c r="R69" s="17">
        <v>2.424</v>
      </c>
      <c r="S69" s="20">
        <f t="shared" si="26"/>
        <v>2.4835000000000003</v>
      </c>
    </row>
    <row r="70" spans="1:19" ht="12.75">
      <c r="A70" s="15">
        <v>2.5E-10</v>
      </c>
      <c r="B70" s="16">
        <v>2.114</v>
      </c>
      <c r="C70" s="17">
        <v>1.725</v>
      </c>
      <c r="D70" s="20">
        <f t="shared" si="23"/>
        <v>1.9195</v>
      </c>
      <c r="E70" s="12"/>
      <c r="F70" s="21">
        <v>0.097</v>
      </c>
      <c r="G70" s="16">
        <v>2.782</v>
      </c>
      <c r="H70" s="17">
        <v>2.725</v>
      </c>
      <c r="I70" s="20">
        <f t="shared" si="24"/>
        <v>2.7535</v>
      </c>
      <c r="J70" s="47"/>
      <c r="K70" s="15">
        <v>2.5E-10</v>
      </c>
      <c r="L70" s="16">
        <v>1.669</v>
      </c>
      <c r="M70" s="17">
        <v>1.701</v>
      </c>
      <c r="N70" s="20">
        <f t="shared" si="25"/>
        <v>1.685</v>
      </c>
      <c r="O70" s="12"/>
      <c r="P70" s="21">
        <v>0.1</v>
      </c>
      <c r="Q70" s="16">
        <v>2.598</v>
      </c>
      <c r="R70" s="17">
        <v>2.441</v>
      </c>
      <c r="S70" s="20">
        <f t="shared" si="26"/>
        <v>2.5195</v>
      </c>
    </row>
    <row r="71" spans="1:19" ht="12.75">
      <c r="A71" s="15">
        <v>1.25E-10</v>
      </c>
      <c r="B71" s="16" t="s">
        <v>19</v>
      </c>
      <c r="C71" s="17">
        <v>1.408</v>
      </c>
      <c r="D71" s="20">
        <f t="shared" si="23"/>
        <v>1.408</v>
      </c>
      <c r="E71" s="12"/>
      <c r="F71" s="21">
        <v>0.249</v>
      </c>
      <c r="G71" s="16">
        <v>2.594</v>
      </c>
      <c r="H71" s="17">
        <v>2.623</v>
      </c>
      <c r="I71" s="20">
        <f t="shared" si="24"/>
        <v>2.6085000000000003</v>
      </c>
      <c r="J71" s="47"/>
      <c r="K71" s="15">
        <v>1.25E-10</v>
      </c>
      <c r="L71" s="16">
        <v>1.264</v>
      </c>
      <c r="M71" s="17">
        <v>1.298</v>
      </c>
      <c r="N71" s="20">
        <f t="shared" si="25"/>
        <v>1.2810000000000001</v>
      </c>
      <c r="O71" s="12"/>
      <c r="P71" s="21">
        <v>0.25</v>
      </c>
      <c r="Q71" s="16">
        <v>2.234</v>
      </c>
      <c r="R71" s="17">
        <v>2.258</v>
      </c>
      <c r="S71" s="20">
        <f t="shared" si="26"/>
        <v>2.246</v>
      </c>
    </row>
    <row r="72" spans="1:19" ht="12.75">
      <c r="A72" s="15">
        <v>6.25E-11</v>
      </c>
      <c r="B72" s="16">
        <v>1.018</v>
      </c>
      <c r="C72" s="17">
        <v>1.031</v>
      </c>
      <c r="D72" s="20">
        <f t="shared" si="23"/>
        <v>1.0245</v>
      </c>
      <c r="E72" s="12"/>
      <c r="F72" s="72">
        <v>0.747</v>
      </c>
      <c r="G72" s="16">
        <v>1.165</v>
      </c>
      <c r="H72" s="17">
        <v>1.294</v>
      </c>
      <c r="I72" s="20">
        <f t="shared" si="24"/>
        <v>1.2295</v>
      </c>
      <c r="J72" s="47"/>
      <c r="K72" s="15">
        <v>6.25E-11</v>
      </c>
      <c r="L72" s="16">
        <v>0.783</v>
      </c>
      <c r="M72" s="17">
        <v>0.717</v>
      </c>
      <c r="N72" s="20">
        <f t="shared" si="25"/>
        <v>0.75</v>
      </c>
      <c r="O72" s="12"/>
      <c r="P72" s="21">
        <v>0.75</v>
      </c>
      <c r="Q72" s="16">
        <v>1.539</v>
      </c>
      <c r="R72" s="17">
        <v>1.494</v>
      </c>
      <c r="S72" s="20">
        <f t="shared" si="26"/>
        <v>1.5165</v>
      </c>
    </row>
    <row r="73" spans="1:19" ht="12.75">
      <c r="A73" s="15">
        <v>3.13E-11</v>
      </c>
      <c r="B73" s="73">
        <v>0.445</v>
      </c>
      <c r="C73" s="17">
        <v>0.458</v>
      </c>
      <c r="D73" s="20">
        <f t="shared" si="23"/>
        <v>0.4515</v>
      </c>
      <c r="E73" s="12"/>
      <c r="F73" s="21">
        <v>0.999</v>
      </c>
      <c r="G73" s="16">
        <v>1.366</v>
      </c>
      <c r="H73" s="17">
        <v>1.434</v>
      </c>
      <c r="I73" s="20">
        <f t="shared" si="24"/>
        <v>1.4</v>
      </c>
      <c r="J73" s="47"/>
      <c r="K73" s="15">
        <v>3.13E-11</v>
      </c>
      <c r="L73" s="16">
        <v>0.275</v>
      </c>
      <c r="M73" s="17">
        <v>0.404</v>
      </c>
      <c r="N73" s="20">
        <f t="shared" si="25"/>
        <v>0.3395</v>
      </c>
      <c r="O73" s="12"/>
      <c r="P73" s="22">
        <v>1</v>
      </c>
      <c r="Q73" s="16">
        <v>1.61</v>
      </c>
      <c r="R73" s="17">
        <v>1.475</v>
      </c>
      <c r="S73" s="20">
        <f t="shared" si="26"/>
        <v>1.5425</v>
      </c>
    </row>
    <row r="74" spans="1:19" ht="12.75">
      <c r="A74" s="15">
        <v>1.56E-11</v>
      </c>
      <c r="B74" s="16">
        <v>0.082</v>
      </c>
      <c r="C74" s="17">
        <v>0.093</v>
      </c>
      <c r="D74" s="20">
        <f t="shared" si="23"/>
        <v>0.0875</v>
      </c>
      <c r="E74" s="12"/>
      <c r="F74" s="23" t="s">
        <v>8</v>
      </c>
      <c r="G74" s="24">
        <v>0</v>
      </c>
      <c r="H74" s="17">
        <v>0</v>
      </c>
      <c r="I74" s="20">
        <f t="shared" si="24"/>
        <v>0</v>
      </c>
      <c r="J74" s="47"/>
      <c r="K74" s="15">
        <v>1.56E-11</v>
      </c>
      <c r="L74" s="16">
        <v>0.069</v>
      </c>
      <c r="M74" s="17">
        <v>0.19</v>
      </c>
      <c r="N74" s="20">
        <f t="shared" si="25"/>
        <v>0.1295</v>
      </c>
      <c r="O74" s="12"/>
      <c r="P74" s="23" t="s">
        <v>8</v>
      </c>
      <c r="Q74" s="24">
        <v>0</v>
      </c>
      <c r="R74" s="17">
        <v>0</v>
      </c>
      <c r="S74" s="20">
        <f t="shared" si="26"/>
        <v>0</v>
      </c>
    </row>
    <row r="75" spans="1:19" ht="12.75">
      <c r="A75" s="25">
        <v>7.8E-12</v>
      </c>
      <c r="B75" s="16">
        <v>0.038</v>
      </c>
      <c r="C75" s="17">
        <v>0.038</v>
      </c>
      <c r="D75" s="20">
        <f t="shared" si="23"/>
        <v>0.038</v>
      </c>
      <c r="E75" s="12"/>
      <c r="F75" s="26"/>
      <c r="G75" s="27"/>
      <c r="H75" s="28"/>
      <c r="I75" s="29"/>
      <c r="J75" s="47"/>
      <c r="K75" s="25">
        <v>7.8E-12</v>
      </c>
      <c r="L75" s="16">
        <v>0.006</v>
      </c>
      <c r="M75" s="17">
        <v>0.123</v>
      </c>
      <c r="N75" s="20">
        <f t="shared" si="25"/>
        <v>0.0645</v>
      </c>
      <c r="O75" s="12"/>
      <c r="P75" s="26"/>
      <c r="Q75" s="27"/>
      <c r="R75" s="28"/>
      <c r="S75" s="29"/>
    </row>
    <row r="76" spans="1:19" ht="12.75">
      <c r="A76" s="30"/>
      <c r="B76" s="84" t="s">
        <v>10</v>
      </c>
      <c r="C76" s="85"/>
      <c r="D76" s="31"/>
      <c r="E76" s="32"/>
      <c r="F76" s="33"/>
      <c r="G76" s="84" t="s">
        <v>9</v>
      </c>
      <c r="H76" s="85"/>
      <c r="I76" s="34"/>
      <c r="J76" s="47"/>
      <c r="K76" s="30"/>
      <c r="L76" s="84" t="s">
        <v>10</v>
      </c>
      <c r="M76" s="85"/>
      <c r="N76" s="31"/>
      <c r="O76" s="32"/>
      <c r="P76" s="33"/>
      <c r="Q76" s="84" t="s">
        <v>9</v>
      </c>
      <c r="R76" s="85"/>
      <c r="S76" s="34"/>
    </row>
    <row r="77" spans="1:19" ht="12.75">
      <c r="A77" s="35" t="s">
        <v>3</v>
      </c>
      <c r="B77" s="24">
        <v>1.091</v>
      </c>
      <c r="C77" s="36">
        <v>1.143</v>
      </c>
      <c r="D77" s="20">
        <f aca="true" t="shared" si="27" ref="D77:D82">AVERAGE(B77,C77)</f>
        <v>1.117</v>
      </c>
      <c r="E77" s="12"/>
      <c r="F77" s="19" t="s">
        <v>3</v>
      </c>
      <c r="G77" s="37">
        <v>2.595</v>
      </c>
      <c r="H77" s="38">
        <v>2.637</v>
      </c>
      <c r="I77" s="20">
        <f aca="true" t="shared" si="28" ref="I77:I82">AVERAGE(G77,H77)</f>
        <v>2.616</v>
      </c>
      <c r="J77" s="47"/>
      <c r="K77" s="35" t="s">
        <v>3</v>
      </c>
      <c r="L77" s="24">
        <v>0.76</v>
      </c>
      <c r="M77" s="36">
        <v>0.719</v>
      </c>
      <c r="N77" s="20">
        <f t="shared" si="25"/>
        <v>0.7395</v>
      </c>
      <c r="O77" s="12"/>
      <c r="P77" s="19" t="s">
        <v>3</v>
      </c>
      <c r="Q77" s="37">
        <v>2.033</v>
      </c>
      <c r="R77" s="38">
        <v>1.871</v>
      </c>
      <c r="S77" s="20">
        <f aca="true" t="shared" si="29" ref="S77:S82">AVERAGE(Q77,R77)</f>
        <v>1.952</v>
      </c>
    </row>
    <row r="78" spans="1:19" ht="12.75">
      <c r="A78" s="39">
        <v>0.049</v>
      </c>
      <c r="B78" s="24">
        <v>0.625</v>
      </c>
      <c r="C78" s="36">
        <v>0.683</v>
      </c>
      <c r="D78" s="20">
        <f t="shared" si="27"/>
        <v>0.654</v>
      </c>
      <c r="E78" s="12"/>
      <c r="F78" s="21">
        <v>0.049</v>
      </c>
      <c r="G78" s="24">
        <v>2.46</v>
      </c>
      <c r="H78" s="36">
        <v>2.48</v>
      </c>
      <c r="I78" s="20">
        <f t="shared" si="28"/>
        <v>2.4699999999999998</v>
      </c>
      <c r="J78" s="47"/>
      <c r="K78" s="39">
        <v>0.05</v>
      </c>
      <c r="L78" s="24">
        <v>0.425</v>
      </c>
      <c r="M78" s="36">
        <v>0.387</v>
      </c>
      <c r="N78" s="20">
        <f t="shared" si="25"/>
        <v>0.406</v>
      </c>
      <c r="O78" s="12"/>
      <c r="P78" s="39">
        <v>0.05</v>
      </c>
      <c r="Q78" s="24">
        <v>1.993</v>
      </c>
      <c r="R78" s="36">
        <v>1.916</v>
      </c>
      <c r="S78" s="20">
        <f t="shared" si="29"/>
        <v>1.9545</v>
      </c>
    </row>
    <row r="79" spans="1:19" ht="12.75">
      <c r="A79" s="39">
        <v>0.097</v>
      </c>
      <c r="B79" s="24">
        <v>0.342</v>
      </c>
      <c r="C79" s="36">
        <v>0.358</v>
      </c>
      <c r="D79" s="20">
        <f t="shared" si="27"/>
        <v>0.35</v>
      </c>
      <c r="E79" s="12"/>
      <c r="F79" s="21">
        <v>0.097</v>
      </c>
      <c r="G79" s="24">
        <v>2.338</v>
      </c>
      <c r="H79" s="36">
        <v>2.336</v>
      </c>
      <c r="I79" s="20">
        <f t="shared" si="28"/>
        <v>2.3369999999999997</v>
      </c>
      <c r="J79" s="47"/>
      <c r="K79" s="39">
        <v>0.1</v>
      </c>
      <c r="L79" s="24">
        <v>0.17</v>
      </c>
      <c r="M79" s="36">
        <v>0.163</v>
      </c>
      <c r="N79" s="20">
        <f t="shared" si="25"/>
        <v>0.1665</v>
      </c>
      <c r="O79" s="12"/>
      <c r="P79" s="39">
        <v>0.1</v>
      </c>
      <c r="Q79" s="24">
        <v>1.611</v>
      </c>
      <c r="R79" s="36">
        <v>1.446</v>
      </c>
      <c r="S79" s="20">
        <f t="shared" si="29"/>
        <v>1.5285</v>
      </c>
    </row>
    <row r="80" spans="1:19" ht="12.75">
      <c r="A80" s="39">
        <v>0.249</v>
      </c>
      <c r="B80" s="24">
        <v>0.098</v>
      </c>
      <c r="C80" s="36">
        <v>0.106</v>
      </c>
      <c r="D80" s="20">
        <f t="shared" si="27"/>
        <v>0.10200000000000001</v>
      </c>
      <c r="E80" s="12"/>
      <c r="F80" s="21">
        <v>0.249</v>
      </c>
      <c r="G80" s="24">
        <v>0.37</v>
      </c>
      <c r="H80" s="36">
        <v>0.403</v>
      </c>
      <c r="I80" s="20">
        <f t="shared" si="28"/>
        <v>0.3865</v>
      </c>
      <c r="J80" s="47"/>
      <c r="K80" s="39">
        <v>0.25</v>
      </c>
      <c r="L80" s="24">
        <v>0.119</v>
      </c>
      <c r="M80" s="36">
        <v>0.122</v>
      </c>
      <c r="N80" s="20">
        <f t="shared" si="25"/>
        <v>0.1205</v>
      </c>
      <c r="O80" s="12"/>
      <c r="P80" s="39">
        <v>0.25</v>
      </c>
      <c r="Q80" s="24">
        <v>0.695</v>
      </c>
      <c r="R80" s="36">
        <v>0.643</v>
      </c>
      <c r="S80" s="20">
        <f t="shared" si="29"/>
        <v>0.669</v>
      </c>
    </row>
    <row r="81" spans="1:19" ht="12.75">
      <c r="A81" s="74">
        <v>0.747</v>
      </c>
      <c r="B81" s="24">
        <v>0.093</v>
      </c>
      <c r="C81" s="36">
        <v>0.085</v>
      </c>
      <c r="D81" s="20">
        <f t="shared" si="27"/>
        <v>0.089</v>
      </c>
      <c r="E81" s="12"/>
      <c r="F81" s="72">
        <v>0.747</v>
      </c>
      <c r="G81" s="24">
        <v>0.112</v>
      </c>
      <c r="H81" s="36">
        <v>0.14</v>
      </c>
      <c r="I81" s="20">
        <f t="shared" si="28"/>
        <v>0.126</v>
      </c>
      <c r="J81" s="47"/>
      <c r="K81" s="39">
        <v>0.75</v>
      </c>
      <c r="L81" s="24">
        <v>0.11</v>
      </c>
      <c r="M81" s="36">
        <v>0.097</v>
      </c>
      <c r="N81" s="20">
        <f t="shared" si="25"/>
        <v>0.10350000000000001</v>
      </c>
      <c r="O81" s="12"/>
      <c r="P81" s="39">
        <v>0.75</v>
      </c>
      <c r="Q81" s="24">
        <v>0.284</v>
      </c>
      <c r="R81" s="36">
        <v>0.286</v>
      </c>
      <c r="S81" s="20">
        <f t="shared" si="29"/>
        <v>0.285</v>
      </c>
    </row>
    <row r="82" spans="1:19" ht="13.5" thickBot="1">
      <c r="A82" s="40">
        <v>0.999</v>
      </c>
      <c r="B82" s="41">
        <v>0.1</v>
      </c>
      <c r="C82" s="42">
        <v>0.058</v>
      </c>
      <c r="D82" s="45">
        <f t="shared" si="27"/>
        <v>0.079</v>
      </c>
      <c r="E82" s="43"/>
      <c r="F82" s="44">
        <v>0.999</v>
      </c>
      <c r="G82" s="41">
        <v>0.146</v>
      </c>
      <c r="H82" s="42">
        <v>0.178</v>
      </c>
      <c r="I82" s="45">
        <f t="shared" si="28"/>
        <v>0.16199999999999998</v>
      </c>
      <c r="J82" s="47"/>
      <c r="K82" s="40">
        <v>1</v>
      </c>
      <c r="L82" s="41">
        <v>0.112</v>
      </c>
      <c r="M82" s="42">
        <v>0.095</v>
      </c>
      <c r="N82" s="59">
        <f t="shared" si="25"/>
        <v>0.10350000000000001</v>
      </c>
      <c r="O82" s="43"/>
      <c r="P82" s="40">
        <v>1</v>
      </c>
      <c r="Q82" s="41">
        <v>0.306</v>
      </c>
      <c r="R82" s="42">
        <v>0.289</v>
      </c>
      <c r="S82" s="45">
        <f t="shared" si="29"/>
        <v>0.2975</v>
      </c>
    </row>
    <row r="83" ht="13.5" thickTop="1"/>
  </sheetData>
  <mergeCells count="40">
    <mergeCell ref="A1:I1"/>
    <mergeCell ref="A2:D2"/>
    <mergeCell ref="F2:I2"/>
    <mergeCell ref="K1:S1"/>
    <mergeCell ref="K2:N2"/>
    <mergeCell ref="P2:S2"/>
    <mergeCell ref="P23:S23"/>
    <mergeCell ref="A22:I22"/>
    <mergeCell ref="A23:D23"/>
    <mergeCell ref="F23:I23"/>
    <mergeCell ref="Q13:R13"/>
    <mergeCell ref="B34:C34"/>
    <mergeCell ref="G34:H34"/>
    <mergeCell ref="L34:M34"/>
    <mergeCell ref="Q34:R34"/>
    <mergeCell ref="B13:C13"/>
    <mergeCell ref="G13:H13"/>
    <mergeCell ref="L13:M13"/>
    <mergeCell ref="K22:S22"/>
    <mergeCell ref="K23:N23"/>
    <mergeCell ref="A43:I43"/>
    <mergeCell ref="K43:S43"/>
    <mergeCell ref="A44:D44"/>
    <mergeCell ref="F44:I44"/>
    <mergeCell ref="K44:N44"/>
    <mergeCell ref="P44:S44"/>
    <mergeCell ref="B55:C55"/>
    <mergeCell ref="G55:H55"/>
    <mergeCell ref="L55:M55"/>
    <mergeCell ref="Q55:R55"/>
    <mergeCell ref="A64:I64"/>
    <mergeCell ref="K64:S64"/>
    <mergeCell ref="A65:D65"/>
    <mergeCell ref="F65:I65"/>
    <mergeCell ref="K65:N65"/>
    <mergeCell ref="P65:S65"/>
    <mergeCell ref="B76:C76"/>
    <mergeCell ref="G76:H76"/>
    <mergeCell ref="L76:M76"/>
    <mergeCell ref="Q76:R76"/>
  </mergeCells>
  <printOptions/>
  <pageMargins left="1.12" right="0.35" top="1.92" bottom="1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Lafayette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 Kney</dc:creator>
  <cp:keywords/>
  <dc:description/>
  <cp:lastModifiedBy>Art Kney</cp:lastModifiedBy>
  <cp:lastPrinted>2008-02-05T18:25:47Z</cp:lastPrinted>
  <dcterms:created xsi:type="dcterms:W3CDTF">2008-02-04T16:05:22Z</dcterms:created>
  <dcterms:modified xsi:type="dcterms:W3CDTF">2008-02-07T15:26:31Z</dcterms:modified>
  <cp:category/>
  <cp:version/>
  <cp:contentType/>
  <cp:contentStatus/>
</cp:coreProperties>
</file>