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ph\Documents\Work\EGRS 451\"/>
    </mc:Choice>
  </mc:AlternateContent>
  <bookViews>
    <workbookView xWindow="0" yWindow="0" windowWidth="1536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7" i="1"/>
  <c r="F28" i="1" s="1"/>
  <c r="C35" i="1"/>
  <c r="F26" i="1" l="1"/>
  <c r="E25" i="1"/>
  <c r="E24" i="1"/>
  <c r="F24" i="1" s="1"/>
  <c r="E23" i="1"/>
  <c r="F7" i="1"/>
  <c r="E16" i="1"/>
  <c r="F16" i="1" s="1"/>
  <c r="E15" i="1"/>
  <c r="F15" i="1" s="1"/>
  <c r="E14" i="1"/>
  <c r="F14" i="1" s="1"/>
  <c r="F25" i="1" l="1"/>
  <c r="F23" i="1"/>
  <c r="F19" i="1"/>
  <c r="E5" i="1"/>
  <c r="F5" i="1" s="1"/>
  <c r="E6" i="1"/>
  <c r="E8" i="1"/>
  <c r="E4" i="1"/>
  <c r="I15" i="1" l="1"/>
  <c r="L15" i="1" s="1"/>
  <c r="O15" i="1"/>
  <c r="R15" i="1" s="1"/>
  <c r="F4" i="1"/>
  <c r="F29" i="1"/>
  <c r="F8" i="1"/>
  <c r="F18" i="1"/>
  <c r="F6" i="1"/>
  <c r="F9" i="1" l="1"/>
  <c r="O24" i="1"/>
  <c r="R24" i="1" s="1"/>
  <c r="I24" i="1"/>
  <c r="L24" i="1" s="1"/>
  <c r="O14" i="1"/>
  <c r="R14" i="1" s="1"/>
  <c r="R16" i="1" s="1"/>
  <c r="R17" i="1" s="1"/>
  <c r="I14" i="1"/>
  <c r="L14" i="1" s="1"/>
  <c r="L16" i="1" s="1"/>
  <c r="L17" i="1" s="1"/>
  <c r="O23" i="1"/>
  <c r="R23" i="1" s="1"/>
  <c r="I23" i="1"/>
  <c r="L23" i="1" s="1"/>
  <c r="L25" i="1" s="1"/>
  <c r="L26" i="1" s="1"/>
  <c r="I4" i="1"/>
  <c r="L4" i="1" s="1"/>
  <c r="O4" i="1"/>
  <c r="R4" i="1" s="1"/>
  <c r="F10" i="1"/>
  <c r="R25" i="1" l="1"/>
  <c r="R26" i="1" s="1"/>
  <c r="I5" i="1"/>
  <c r="L5" i="1" s="1"/>
  <c r="L6" i="1" s="1"/>
  <c r="L7" i="1" s="1"/>
  <c r="O5" i="1"/>
  <c r="R5" i="1" s="1"/>
  <c r="R6" i="1" s="1"/>
  <c r="R7" i="1" s="1"/>
</calcChain>
</file>

<file path=xl/sharedStrings.xml><?xml version="1.0" encoding="utf-8"?>
<sst xmlns="http://schemas.openxmlformats.org/spreadsheetml/2006/main" count="132" uniqueCount="42">
  <si>
    <t>System</t>
  </si>
  <si>
    <t>Number</t>
  </si>
  <si>
    <t>Wadsworth Vent Motors</t>
  </si>
  <si>
    <t>Amperage/unit</t>
  </si>
  <si>
    <t>Total amps</t>
  </si>
  <si>
    <t>Motorized Shutters</t>
  </si>
  <si>
    <t>negligible ma</t>
  </si>
  <si>
    <t>Modie Heating Unit</t>
  </si>
  <si>
    <t xml:space="preserve">Exhaust Fan Motors </t>
  </si>
  <si>
    <t>(when running)</t>
  </si>
  <si>
    <t>(when starting)</t>
  </si>
  <si>
    <t>(note)</t>
  </si>
  <si>
    <t>-</t>
  </si>
  <si>
    <t>Assume systems necessary for all day use.</t>
  </si>
  <si>
    <t>Voltage</t>
  </si>
  <si>
    <t>watts</t>
  </si>
  <si>
    <t>kWh per day</t>
  </si>
  <si>
    <t>kWh per Day</t>
  </si>
  <si>
    <t>All systems on for half the day (vents during day, heat at night, summer time production)</t>
  </si>
  <si>
    <t>Electrical systems for med scale greenhouse</t>
  </si>
  <si>
    <t>Electric Matts</t>
  </si>
  <si>
    <t>Wattage</t>
  </si>
  <si>
    <t>Starting</t>
  </si>
  <si>
    <t>x1m</t>
  </si>
  <si>
    <t>x11.59</t>
  </si>
  <si>
    <t>Electrical systems for the high tech greenhouse, matts instead of heater</t>
  </si>
  <si>
    <t>Wattage for Startup, 1m</t>
  </si>
  <si>
    <t>Running Wattage</t>
  </si>
  <si>
    <t>x23+(59/60) hr</t>
  </si>
  <si>
    <t>Electrical systems for the high tech greenhouse (without Electric heating mats)</t>
  </si>
  <si>
    <t>Electric Mats</t>
  </si>
  <si>
    <t>total watts</t>
  </si>
  <si>
    <t>Running</t>
  </si>
  <si>
    <t>kWh per Day Calculations</t>
  </si>
  <si>
    <t>watts/day</t>
  </si>
  <si>
    <t>Finding Total Wattage for Electric Mats</t>
  </si>
  <si>
    <t>Assume 40 mats</t>
  </si>
  <si>
    <t>107 watts/mat</t>
  </si>
  <si>
    <t>mat=20"x48"</t>
  </si>
  <si>
    <t>Watts</t>
  </si>
  <si>
    <t>Mats</t>
  </si>
  <si>
    <t>Total Watts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</si>
</sst>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0" xfId="0" quotePrefix="1" applyBorder="1" applyAlignment="1">
      <alignment horizontal="center" wrapText="1"/>
    </xf>
    <xf numFmtId="0" fontId="0" fillId="0" borderId="7" xfId="0" quotePrefix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5" xfId="0" quotePrefix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tabSelected="1" workbookViewId="0">
      <selection activeCell="C26" sqref="C26"/>
    </sheetView>
  </sheetViews>
  <sheetFormatPr defaultColWidth="13.85546875" defaultRowHeight="15" x14ac:dyDescent="0.25"/>
  <cols>
    <col min="1" max="1" width="22.5703125" style="1" customWidth="1"/>
    <col min="2" max="2" width="13.85546875" style="1"/>
    <col min="3" max="4" width="15.140625" style="1" customWidth="1"/>
    <col min="5" max="6" width="13.85546875" style="1"/>
    <col min="7" max="7" width="17.140625" style="1" customWidth="1"/>
    <col min="8" max="8" width="13.85546875" style="1"/>
    <col min="9" max="9" width="8.140625" style="1" customWidth="1"/>
    <col min="10" max="10" width="6" style="1" bestFit="1" customWidth="1"/>
    <col min="11" max="11" width="15.140625" style="1" customWidth="1"/>
    <col min="12" max="12" width="16" style="1" customWidth="1"/>
    <col min="13" max="13" width="24.140625" style="1" customWidth="1"/>
    <col min="14" max="14" width="14" style="1" customWidth="1"/>
    <col min="15" max="18" width="13.85546875" style="1"/>
    <col min="19" max="19" width="24.42578125" style="1" customWidth="1"/>
    <col min="20" max="20" width="25.28515625" style="1" customWidth="1"/>
    <col min="21" max="16384" width="13.85546875" style="1"/>
  </cols>
  <sheetData>
    <row r="1" spans="1:19" ht="15.75" thickBot="1" x14ac:dyDescent="0.3"/>
    <row r="2" spans="1:19" s="25" customFormat="1" ht="15" customHeight="1" x14ac:dyDescent="0.25">
      <c r="A2" s="26" t="s">
        <v>29</v>
      </c>
      <c r="B2" s="27"/>
      <c r="C2" s="27"/>
      <c r="D2" s="27"/>
      <c r="E2" s="27"/>
      <c r="F2" s="27"/>
      <c r="G2" s="28"/>
      <c r="I2" s="38" t="s">
        <v>33</v>
      </c>
      <c r="J2" s="39"/>
      <c r="K2" s="39"/>
      <c r="L2" s="39"/>
      <c r="M2" s="40"/>
      <c r="O2" s="38" t="s">
        <v>33</v>
      </c>
      <c r="P2" s="39"/>
      <c r="Q2" s="39"/>
      <c r="R2" s="39"/>
      <c r="S2" s="40"/>
    </row>
    <row r="3" spans="1:19" s="25" customFormat="1" ht="15.75" customHeight="1" thickBot="1" x14ac:dyDescent="0.3">
      <c r="A3" s="3" t="s">
        <v>0</v>
      </c>
      <c r="B3" s="4" t="s">
        <v>1</v>
      </c>
      <c r="C3" s="4" t="s">
        <v>3</v>
      </c>
      <c r="D3" s="4" t="s">
        <v>14</v>
      </c>
      <c r="E3" s="4" t="s">
        <v>4</v>
      </c>
      <c r="F3" s="4" t="s">
        <v>21</v>
      </c>
      <c r="G3" s="5" t="s">
        <v>11</v>
      </c>
      <c r="I3" s="43" t="s">
        <v>13</v>
      </c>
      <c r="J3" s="44"/>
      <c r="K3" s="44"/>
      <c r="L3" s="44"/>
      <c r="M3" s="45"/>
      <c r="N3" s="31"/>
      <c r="O3" s="48" t="s">
        <v>18</v>
      </c>
      <c r="P3" s="32"/>
      <c r="Q3" s="32"/>
      <c r="R3" s="32"/>
      <c r="S3" s="49"/>
    </row>
    <row r="4" spans="1:19" s="25" customFormat="1" ht="15" customHeight="1" x14ac:dyDescent="0.25">
      <c r="A4" s="8" t="s">
        <v>2</v>
      </c>
      <c r="B4" s="9">
        <v>4</v>
      </c>
      <c r="C4" s="9">
        <v>2.5</v>
      </c>
      <c r="D4" s="9">
        <v>115</v>
      </c>
      <c r="E4" s="9">
        <f>C4*B4</f>
        <v>10</v>
      </c>
      <c r="F4" s="2">
        <f>E4*D4</f>
        <v>1150</v>
      </c>
      <c r="G4" s="12" t="s">
        <v>12</v>
      </c>
      <c r="I4" s="10">
        <f>$F$9</f>
        <v>13294</v>
      </c>
      <c r="J4" s="2" t="s">
        <v>15</v>
      </c>
      <c r="K4" s="2" t="s">
        <v>23</v>
      </c>
      <c r="L4" s="2">
        <f>I4*(1/60)</f>
        <v>221.56666666666666</v>
      </c>
      <c r="M4" s="11" t="s">
        <v>26</v>
      </c>
      <c r="O4" s="46">
        <f>$F$9</f>
        <v>13294</v>
      </c>
      <c r="P4" s="23" t="s">
        <v>15</v>
      </c>
      <c r="Q4" s="23" t="s">
        <v>23</v>
      </c>
      <c r="R4" s="23">
        <f>O4*(1/60)</f>
        <v>221.56666666666666</v>
      </c>
      <c r="S4" s="47" t="s">
        <v>26</v>
      </c>
    </row>
    <row r="5" spans="1:19" s="17" customFormat="1" x14ac:dyDescent="0.25">
      <c r="A5" s="14" t="s">
        <v>8</v>
      </c>
      <c r="B5" s="15">
        <v>2</v>
      </c>
      <c r="C5" s="15">
        <v>45</v>
      </c>
      <c r="D5" s="15">
        <v>115</v>
      </c>
      <c r="E5" s="15">
        <f>C5*B5</f>
        <v>90</v>
      </c>
      <c r="F5" s="30">
        <f t="shared" ref="F5:F8" si="0">E5*D5</f>
        <v>10350</v>
      </c>
      <c r="G5" s="16" t="s">
        <v>10</v>
      </c>
      <c r="I5" s="41">
        <f>$F$10</f>
        <v>4784</v>
      </c>
      <c r="J5" s="30" t="s">
        <v>15</v>
      </c>
      <c r="K5" s="30" t="s">
        <v>28</v>
      </c>
      <c r="L5" s="30">
        <f>I5*(23+(59/60))</f>
        <v>114736.26666666668</v>
      </c>
      <c r="M5" s="42" t="s">
        <v>27</v>
      </c>
      <c r="O5" s="41">
        <f>$F$10</f>
        <v>4784</v>
      </c>
      <c r="P5" s="30" t="s">
        <v>15</v>
      </c>
      <c r="Q5" s="30" t="s">
        <v>24</v>
      </c>
      <c r="R5" s="30">
        <f>O5*(11+(59/60))</f>
        <v>57328.266666666663</v>
      </c>
      <c r="S5" s="42" t="s">
        <v>27</v>
      </c>
    </row>
    <row r="6" spans="1:19" s="25" customFormat="1" x14ac:dyDescent="0.25">
      <c r="A6" s="10" t="s">
        <v>8</v>
      </c>
      <c r="B6" s="2">
        <v>2</v>
      </c>
      <c r="C6" s="2">
        <v>8</v>
      </c>
      <c r="D6" s="2">
        <v>115</v>
      </c>
      <c r="E6" s="2">
        <f>C6*B6</f>
        <v>16</v>
      </c>
      <c r="F6" s="2">
        <f t="shared" si="0"/>
        <v>1840</v>
      </c>
      <c r="G6" s="11" t="s">
        <v>9</v>
      </c>
      <c r="I6" s="10"/>
      <c r="J6" s="2"/>
      <c r="K6" s="2"/>
      <c r="L6" s="2">
        <f>SUM(L4:L5)</f>
        <v>114957.83333333334</v>
      </c>
      <c r="M6" s="11" t="s">
        <v>34</v>
      </c>
      <c r="O6" s="10"/>
      <c r="P6" s="2"/>
      <c r="Q6" s="2"/>
      <c r="R6" s="2">
        <f>R5+R4</f>
        <v>57549.833333333328</v>
      </c>
      <c r="S6" s="11" t="s">
        <v>34</v>
      </c>
    </row>
    <row r="7" spans="1:19" s="17" customFormat="1" ht="15.75" thickBot="1" x14ac:dyDescent="0.3">
      <c r="A7" s="14" t="s">
        <v>5</v>
      </c>
      <c r="B7" s="15">
        <v>2</v>
      </c>
      <c r="C7" s="15" t="s">
        <v>6</v>
      </c>
      <c r="D7" s="15">
        <v>115</v>
      </c>
      <c r="E7" s="15">
        <v>0</v>
      </c>
      <c r="F7" s="30">
        <f t="shared" si="0"/>
        <v>0</v>
      </c>
      <c r="G7" s="18" t="s">
        <v>12</v>
      </c>
      <c r="I7" s="19"/>
      <c r="J7" s="20"/>
      <c r="K7" s="20"/>
      <c r="L7" s="21">
        <f>L6/1000</f>
        <v>114.95783333333334</v>
      </c>
      <c r="M7" s="22" t="s">
        <v>16</v>
      </c>
      <c r="O7" s="19"/>
      <c r="P7" s="20"/>
      <c r="Q7" s="20"/>
      <c r="R7" s="21">
        <f>R6/1000</f>
        <v>57.549833333333325</v>
      </c>
      <c r="S7" s="22" t="s">
        <v>17</v>
      </c>
    </row>
    <row r="8" spans="1:19" s="25" customFormat="1" ht="15.75" thickBot="1" x14ac:dyDescent="0.3">
      <c r="A8" s="3" t="s">
        <v>7</v>
      </c>
      <c r="B8" s="4">
        <v>2</v>
      </c>
      <c r="C8" s="4">
        <v>7.8</v>
      </c>
      <c r="D8" s="4">
        <v>115</v>
      </c>
      <c r="E8" s="4">
        <f>C8*B8</f>
        <v>15.6</v>
      </c>
      <c r="F8" s="33">
        <f t="shared" si="0"/>
        <v>1794</v>
      </c>
      <c r="G8" s="13" t="s">
        <v>12</v>
      </c>
    </row>
    <row r="9" spans="1:19" s="17" customFormat="1" ht="15.75" thickBot="1" x14ac:dyDescent="0.3">
      <c r="A9" s="37"/>
      <c r="B9" s="34"/>
      <c r="C9" s="36"/>
      <c r="D9" s="36"/>
      <c r="E9" s="21" t="s">
        <v>22</v>
      </c>
      <c r="F9" s="21">
        <f>F4+F5+F7+F8</f>
        <v>13294</v>
      </c>
      <c r="G9" s="22" t="s">
        <v>31</v>
      </c>
    </row>
    <row r="10" spans="1:19" s="25" customFormat="1" ht="15.75" thickBot="1" x14ac:dyDescent="0.3">
      <c r="A10" s="3"/>
      <c r="B10" s="4"/>
      <c r="C10" s="6"/>
      <c r="D10" s="6"/>
      <c r="E10" s="6" t="s">
        <v>32</v>
      </c>
      <c r="F10" s="6">
        <f>F4+F6+F7+F8</f>
        <v>4784</v>
      </c>
      <c r="G10" s="7" t="s">
        <v>31</v>
      </c>
    </row>
    <row r="11" spans="1:19" s="25" customFormat="1" ht="15.75" thickBot="1" x14ac:dyDescent="0.3"/>
    <row r="12" spans="1:19" s="25" customFormat="1" ht="15" customHeight="1" x14ac:dyDescent="0.25">
      <c r="A12" s="26" t="s">
        <v>19</v>
      </c>
      <c r="B12" s="27"/>
      <c r="C12" s="27"/>
      <c r="D12" s="27"/>
      <c r="E12" s="27"/>
      <c r="F12" s="27"/>
      <c r="G12" s="28"/>
      <c r="I12" s="38" t="s">
        <v>33</v>
      </c>
      <c r="J12" s="39"/>
      <c r="K12" s="39"/>
      <c r="L12" s="39"/>
      <c r="M12" s="40"/>
      <c r="O12" s="38" t="s">
        <v>33</v>
      </c>
      <c r="P12" s="39"/>
      <c r="Q12" s="39"/>
      <c r="R12" s="39"/>
      <c r="S12" s="40"/>
    </row>
    <row r="13" spans="1:19" s="25" customFormat="1" ht="15.75" customHeight="1" thickBot="1" x14ac:dyDescent="0.3">
      <c r="A13" s="3" t="s">
        <v>0</v>
      </c>
      <c r="B13" s="4" t="s">
        <v>1</v>
      </c>
      <c r="C13" s="4" t="s">
        <v>3</v>
      </c>
      <c r="D13" s="4" t="s">
        <v>14</v>
      </c>
      <c r="E13" s="4" t="s">
        <v>4</v>
      </c>
      <c r="F13" s="4" t="s">
        <v>21</v>
      </c>
      <c r="G13" s="5" t="s">
        <v>11</v>
      </c>
      <c r="I13" s="43" t="s">
        <v>13</v>
      </c>
      <c r="J13" s="44"/>
      <c r="K13" s="44"/>
      <c r="L13" s="44"/>
      <c r="M13" s="45"/>
      <c r="O13" s="48" t="s">
        <v>18</v>
      </c>
      <c r="P13" s="32"/>
      <c r="Q13" s="32"/>
      <c r="R13" s="32"/>
      <c r="S13" s="49"/>
    </row>
    <row r="14" spans="1:19" s="25" customFormat="1" ht="15.75" customHeight="1" x14ac:dyDescent="0.25">
      <c r="A14" s="8" t="s">
        <v>2</v>
      </c>
      <c r="B14" s="9">
        <v>4</v>
      </c>
      <c r="C14" s="9">
        <v>2.5</v>
      </c>
      <c r="D14" s="9">
        <v>115</v>
      </c>
      <c r="E14" s="9">
        <f>C14*B14</f>
        <v>10</v>
      </c>
      <c r="F14" s="9">
        <f>E14*D14</f>
        <v>1150</v>
      </c>
      <c r="G14" s="12" t="s">
        <v>12</v>
      </c>
      <c r="I14" s="10">
        <f>$F18</f>
        <v>15780</v>
      </c>
      <c r="J14" s="2" t="s">
        <v>15</v>
      </c>
      <c r="K14" s="2" t="s">
        <v>23</v>
      </c>
      <c r="L14" s="2">
        <f>I14*(1/60)</f>
        <v>263</v>
      </c>
      <c r="M14" s="11" t="s">
        <v>26</v>
      </c>
      <c r="O14" s="10">
        <f>$F18</f>
        <v>15780</v>
      </c>
      <c r="P14" s="2" t="s">
        <v>15</v>
      </c>
      <c r="Q14" s="2" t="s">
        <v>23</v>
      </c>
      <c r="R14" s="2">
        <f>O14*(1/60)</f>
        <v>263</v>
      </c>
      <c r="S14" s="11" t="s">
        <v>26</v>
      </c>
    </row>
    <row r="15" spans="1:19" s="17" customFormat="1" x14ac:dyDescent="0.25">
      <c r="A15" s="14" t="s">
        <v>8</v>
      </c>
      <c r="B15" s="15">
        <v>2</v>
      </c>
      <c r="C15" s="15">
        <v>45</v>
      </c>
      <c r="D15" s="15">
        <v>115</v>
      </c>
      <c r="E15" s="15">
        <f>C15*B15</f>
        <v>90</v>
      </c>
      <c r="F15" s="30">
        <f>E15*D15</f>
        <v>10350</v>
      </c>
      <c r="G15" s="16" t="s">
        <v>10</v>
      </c>
      <c r="I15" s="10">
        <f>$F19</f>
        <v>7270</v>
      </c>
      <c r="J15" s="30" t="s">
        <v>15</v>
      </c>
      <c r="K15" s="30" t="s">
        <v>28</v>
      </c>
      <c r="L15" s="30">
        <f>I15*(23+(59/60))</f>
        <v>174358.83333333334</v>
      </c>
      <c r="M15" s="42" t="s">
        <v>27</v>
      </c>
      <c r="O15" s="10">
        <f>$F19</f>
        <v>7270</v>
      </c>
      <c r="P15" s="30" t="s">
        <v>15</v>
      </c>
      <c r="Q15" s="30" t="s">
        <v>24</v>
      </c>
      <c r="R15" s="30">
        <f>O15*(11+(59/60))</f>
        <v>87118.833333333328</v>
      </c>
      <c r="S15" s="42" t="s">
        <v>27</v>
      </c>
    </row>
    <row r="16" spans="1:19" s="25" customFormat="1" x14ac:dyDescent="0.25">
      <c r="A16" s="10" t="s">
        <v>8</v>
      </c>
      <c r="B16" s="2">
        <v>2</v>
      </c>
      <c r="C16" s="2">
        <v>8</v>
      </c>
      <c r="D16" s="2">
        <v>115</v>
      </c>
      <c r="E16" s="2">
        <f>C16*B16</f>
        <v>16</v>
      </c>
      <c r="F16" s="23">
        <f>E16*D16</f>
        <v>1840</v>
      </c>
      <c r="G16" s="11" t="s">
        <v>9</v>
      </c>
      <c r="I16" s="10"/>
      <c r="J16" s="2"/>
      <c r="K16" s="2"/>
      <c r="L16" s="2">
        <f>SUM(L14:L15)</f>
        <v>174621.83333333334</v>
      </c>
      <c r="M16" s="11" t="s">
        <v>34</v>
      </c>
      <c r="O16" s="10"/>
      <c r="P16" s="2"/>
      <c r="Q16" s="2"/>
      <c r="R16" s="2">
        <f>R15+R14</f>
        <v>87381.833333333328</v>
      </c>
      <c r="S16" s="11" t="s">
        <v>34</v>
      </c>
    </row>
    <row r="17" spans="1:19" s="17" customFormat="1" ht="15" customHeight="1" thickBot="1" x14ac:dyDescent="0.3">
      <c r="A17" s="19" t="s">
        <v>30</v>
      </c>
      <c r="B17" s="20"/>
      <c r="C17" s="20"/>
      <c r="D17" s="20"/>
      <c r="E17" s="20"/>
      <c r="F17" s="20">
        <f>$C$35</f>
        <v>4280</v>
      </c>
      <c r="G17" s="35"/>
      <c r="I17" s="19"/>
      <c r="J17" s="20"/>
      <c r="K17" s="20"/>
      <c r="L17" s="21">
        <f>L16/1000</f>
        <v>174.62183333333334</v>
      </c>
      <c r="M17" s="22" t="s">
        <v>16</v>
      </c>
      <c r="O17" s="19"/>
      <c r="P17" s="20"/>
      <c r="Q17" s="20"/>
      <c r="R17" s="21">
        <f>R16/1000</f>
        <v>87.381833333333333</v>
      </c>
      <c r="S17" s="22" t="s">
        <v>17</v>
      </c>
    </row>
    <row r="18" spans="1:19" s="25" customFormat="1" ht="15.75" thickBot="1" x14ac:dyDescent="0.3">
      <c r="A18" s="3"/>
      <c r="B18" s="4"/>
      <c r="C18" s="4"/>
      <c r="D18" s="4"/>
      <c r="E18" s="6" t="s">
        <v>22</v>
      </c>
      <c r="F18" s="6">
        <f>F14+F15+F17</f>
        <v>15780</v>
      </c>
      <c r="G18" s="7" t="s">
        <v>31</v>
      </c>
    </row>
    <row r="19" spans="1:19" s="17" customFormat="1" ht="15.75" thickBot="1" x14ac:dyDescent="0.3">
      <c r="A19" s="19"/>
      <c r="B19" s="20"/>
      <c r="C19" s="20"/>
      <c r="D19" s="20"/>
      <c r="E19" s="21" t="s">
        <v>32</v>
      </c>
      <c r="F19" s="21">
        <f>F14+F17+F16</f>
        <v>7270</v>
      </c>
      <c r="G19" s="22" t="s">
        <v>31</v>
      </c>
    </row>
    <row r="20" spans="1:19" s="25" customFormat="1" ht="14.25" customHeight="1" thickBot="1" x14ac:dyDescent="0.3"/>
    <row r="21" spans="1:19" s="25" customFormat="1" ht="15" customHeight="1" x14ac:dyDescent="0.25">
      <c r="A21" s="26" t="s">
        <v>25</v>
      </c>
      <c r="B21" s="27"/>
      <c r="C21" s="27"/>
      <c r="D21" s="27"/>
      <c r="E21" s="27"/>
      <c r="F21" s="27"/>
      <c r="G21" s="28"/>
      <c r="I21" s="38" t="s">
        <v>33</v>
      </c>
      <c r="J21" s="39"/>
      <c r="K21" s="39"/>
      <c r="L21" s="39"/>
      <c r="M21" s="40"/>
      <c r="O21" s="38" t="s">
        <v>33</v>
      </c>
      <c r="P21" s="39"/>
      <c r="Q21" s="39"/>
      <c r="R21" s="39"/>
      <c r="S21" s="40"/>
    </row>
    <row r="22" spans="1:19" s="25" customFormat="1" ht="15.75" customHeight="1" thickBot="1" x14ac:dyDescent="0.3">
      <c r="A22" s="3" t="s">
        <v>0</v>
      </c>
      <c r="B22" s="4" t="s">
        <v>1</v>
      </c>
      <c r="C22" s="4" t="s">
        <v>3</v>
      </c>
      <c r="D22" s="4" t="s">
        <v>14</v>
      </c>
      <c r="E22" s="4" t="s">
        <v>4</v>
      </c>
      <c r="F22" s="4" t="s">
        <v>21</v>
      </c>
      <c r="G22" s="5" t="s">
        <v>11</v>
      </c>
      <c r="I22" s="43" t="s">
        <v>13</v>
      </c>
      <c r="J22" s="44"/>
      <c r="K22" s="44"/>
      <c r="L22" s="44"/>
      <c r="M22" s="45"/>
      <c r="O22" s="48" t="s">
        <v>18</v>
      </c>
      <c r="P22" s="32"/>
      <c r="Q22" s="32"/>
      <c r="R22" s="32"/>
      <c r="S22" s="49"/>
    </row>
    <row r="23" spans="1:19" s="25" customFormat="1" ht="17.25" customHeight="1" x14ac:dyDescent="0.25">
      <c r="A23" s="8" t="s">
        <v>2</v>
      </c>
      <c r="B23" s="9">
        <v>4</v>
      </c>
      <c r="C23" s="9">
        <v>2.5</v>
      </c>
      <c r="D23" s="9">
        <v>115</v>
      </c>
      <c r="E23" s="9">
        <f>C23*B23</f>
        <v>10</v>
      </c>
      <c r="F23" s="9">
        <f>E23*D23</f>
        <v>1150</v>
      </c>
      <c r="G23" s="12" t="s">
        <v>12</v>
      </c>
      <c r="I23" s="10">
        <f>$F28</f>
        <v>15780</v>
      </c>
      <c r="J23" s="2" t="s">
        <v>15</v>
      </c>
      <c r="K23" s="2" t="s">
        <v>23</v>
      </c>
      <c r="L23" s="2">
        <f>I23*(1/60)</f>
        <v>263</v>
      </c>
      <c r="M23" s="11" t="s">
        <v>26</v>
      </c>
      <c r="O23" s="10">
        <f>$F28</f>
        <v>15780</v>
      </c>
      <c r="P23" s="2" t="s">
        <v>15</v>
      </c>
      <c r="Q23" s="2" t="s">
        <v>23</v>
      </c>
      <c r="R23" s="2">
        <f>O23*(1/60)</f>
        <v>263</v>
      </c>
      <c r="S23" s="11" t="s">
        <v>26</v>
      </c>
    </row>
    <row r="24" spans="1:19" s="17" customFormat="1" x14ac:dyDescent="0.25">
      <c r="A24" s="14" t="s">
        <v>8</v>
      </c>
      <c r="B24" s="15">
        <v>2</v>
      </c>
      <c r="C24" s="15">
        <v>45</v>
      </c>
      <c r="D24" s="15">
        <v>115</v>
      </c>
      <c r="E24" s="15">
        <f>C24*B24</f>
        <v>90</v>
      </c>
      <c r="F24" s="15">
        <f t="shared" ref="F24:F26" si="1">E24*D24</f>
        <v>10350</v>
      </c>
      <c r="G24" s="16" t="s">
        <v>10</v>
      </c>
      <c r="I24" s="10">
        <f>$F29</f>
        <v>7270</v>
      </c>
      <c r="J24" s="30" t="s">
        <v>15</v>
      </c>
      <c r="K24" s="30" t="s">
        <v>28</v>
      </c>
      <c r="L24" s="30">
        <f>I24*(23+(59/60))</f>
        <v>174358.83333333334</v>
      </c>
      <c r="M24" s="42" t="s">
        <v>27</v>
      </c>
      <c r="O24" s="10">
        <f>$F29</f>
        <v>7270</v>
      </c>
      <c r="P24" s="30" t="s">
        <v>15</v>
      </c>
      <c r="Q24" s="30" t="s">
        <v>24</v>
      </c>
      <c r="R24" s="30">
        <f>O24*(11+(59/60))</f>
        <v>87118.833333333328</v>
      </c>
      <c r="S24" s="42" t="s">
        <v>27</v>
      </c>
    </row>
    <row r="25" spans="1:19" x14ac:dyDescent="0.25">
      <c r="A25" s="10" t="s">
        <v>8</v>
      </c>
      <c r="B25" s="2">
        <v>2</v>
      </c>
      <c r="C25" s="2">
        <v>8</v>
      </c>
      <c r="D25" s="2">
        <v>115</v>
      </c>
      <c r="E25" s="2">
        <f>C25*B25</f>
        <v>16</v>
      </c>
      <c r="F25" s="2">
        <f t="shared" si="1"/>
        <v>1840</v>
      </c>
      <c r="G25" s="11" t="s">
        <v>9</v>
      </c>
      <c r="I25" s="10"/>
      <c r="J25" s="2"/>
      <c r="K25" s="2"/>
      <c r="L25" s="2">
        <f>SUM(L23:L24)</f>
        <v>174621.83333333334</v>
      </c>
      <c r="M25" s="11" t="s">
        <v>34</v>
      </c>
      <c r="O25" s="10"/>
      <c r="P25" s="2"/>
      <c r="Q25" s="2"/>
      <c r="R25" s="2">
        <f>R24+R23</f>
        <v>87381.833333333328</v>
      </c>
      <c r="S25" s="11" t="s">
        <v>34</v>
      </c>
    </row>
    <row r="26" spans="1:19" s="17" customFormat="1" ht="15" customHeight="1" thickBot="1" x14ac:dyDescent="0.3">
      <c r="A26" s="14" t="s">
        <v>5</v>
      </c>
      <c r="B26" s="15">
        <v>2</v>
      </c>
      <c r="C26" s="15" t="s">
        <v>6</v>
      </c>
      <c r="D26" s="15">
        <v>115</v>
      </c>
      <c r="E26" s="15">
        <v>0</v>
      </c>
      <c r="F26" s="30">
        <f t="shared" si="1"/>
        <v>0</v>
      </c>
      <c r="G26" s="18" t="s">
        <v>12</v>
      </c>
      <c r="I26" s="19"/>
      <c r="J26" s="20"/>
      <c r="K26" s="20"/>
      <c r="L26" s="21">
        <f>L25/1000</f>
        <v>174.62183333333334</v>
      </c>
      <c r="M26" s="22" t="s">
        <v>16</v>
      </c>
      <c r="O26" s="19"/>
      <c r="P26" s="20"/>
      <c r="Q26" s="20"/>
      <c r="R26" s="21">
        <f>R25/1000</f>
        <v>87.381833333333333</v>
      </c>
      <c r="S26" s="22" t="s">
        <v>17</v>
      </c>
    </row>
    <row r="27" spans="1:19" ht="15.75" thickBot="1" x14ac:dyDescent="0.3">
      <c r="A27" s="3" t="s">
        <v>20</v>
      </c>
      <c r="B27" s="4"/>
      <c r="C27" s="4"/>
      <c r="D27" s="4"/>
      <c r="E27" s="4"/>
      <c r="F27" s="4">
        <f>$C$35</f>
        <v>4280</v>
      </c>
      <c r="G27" s="5" t="s">
        <v>12</v>
      </c>
    </row>
    <row r="28" spans="1:19" s="17" customFormat="1" ht="15.75" thickBot="1" x14ac:dyDescent="0.3">
      <c r="A28" s="19"/>
      <c r="B28" s="20"/>
      <c r="C28" s="21"/>
      <c r="D28" s="21"/>
      <c r="E28" s="21" t="s">
        <v>22</v>
      </c>
      <c r="F28" s="21">
        <f>F23+F24+F26+F27</f>
        <v>15780</v>
      </c>
      <c r="G28" s="22" t="s">
        <v>31</v>
      </c>
    </row>
    <row r="29" spans="1:19" ht="15.75" thickBot="1" x14ac:dyDescent="0.3">
      <c r="A29" s="3"/>
      <c r="B29" s="4"/>
      <c r="C29" s="6"/>
      <c r="D29" s="6"/>
      <c r="E29" s="6" t="s">
        <v>32</v>
      </c>
      <c r="F29" s="6">
        <f>F23+F25+F26+F27</f>
        <v>7270</v>
      </c>
      <c r="G29" s="7" t="s">
        <v>31</v>
      </c>
    </row>
    <row r="31" spans="1:19" ht="15.75" thickBot="1" x14ac:dyDescent="0.3"/>
    <row r="32" spans="1:19" x14ac:dyDescent="0.25">
      <c r="A32" s="38" t="s">
        <v>35</v>
      </c>
      <c r="B32" s="39"/>
      <c r="C32" s="40"/>
    </row>
    <row r="33" spans="1:7" s="17" customFormat="1" x14ac:dyDescent="0.25">
      <c r="A33" s="41" t="s">
        <v>36</v>
      </c>
      <c r="B33" s="30" t="s">
        <v>37</v>
      </c>
      <c r="C33" s="42" t="s">
        <v>38</v>
      </c>
    </row>
    <row r="34" spans="1:7" x14ac:dyDescent="0.25">
      <c r="A34" s="10" t="s">
        <v>39</v>
      </c>
      <c r="B34" s="2" t="s">
        <v>40</v>
      </c>
      <c r="C34" s="11" t="s">
        <v>41</v>
      </c>
    </row>
    <row r="35" spans="1:7" s="17" customFormat="1" ht="15.75" thickBot="1" x14ac:dyDescent="0.3">
      <c r="A35" s="19">
        <v>107</v>
      </c>
      <c r="B35" s="20">
        <v>40</v>
      </c>
      <c r="C35" s="35">
        <f>B35*A35</f>
        <v>4280</v>
      </c>
    </row>
    <row r="36" spans="1:7" x14ac:dyDescent="0.25">
      <c r="A36" s="25"/>
      <c r="B36" s="25"/>
      <c r="C36" s="25"/>
      <c r="D36" s="25"/>
      <c r="E36" s="25"/>
      <c r="F36" s="25"/>
      <c r="G36" s="25"/>
    </row>
    <row r="37" spans="1:7" x14ac:dyDescent="0.25">
      <c r="A37" s="25"/>
      <c r="B37" s="25"/>
      <c r="C37" s="25"/>
      <c r="D37" s="25"/>
      <c r="E37" s="25"/>
      <c r="F37" s="25"/>
      <c r="G37" s="25"/>
    </row>
    <row r="38" spans="1:7" x14ac:dyDescent="0.25">
      <c r="G38" s="25"/>
    </row>
    <row r="39" spans="1:7" ht="18" customHeight="1" x14ac:dyDescent="0.25">
      <c r="G39" s="25"/>
    </row>
    <row r="40" spans="1:7" x14ac:dyDescent="0.25">
      <c r="G40" s="25"/>
    </row>
    <row r="41" spans="1:7" x14ac:dyDescent="0.25">
      <c r="G41" s="25"/>
    </row>
    <row r="42" spans="1:7" x14ac:dyDescent="0.25">
      <c r="G42" s="25"/>
    </row>
    <row r="44" spans="1:7" x14ac:dyDescent="0.25">
      <c r="A44" s="25"/>
      <c r="B44" s="25"/>
      <c r="C44" s="25"/>
      <c r="D44" s="25"/>
      <c r="E44" s="25"/>
      <c r="F44" s="25"/>
      <c r="G44" s="25"/>
    </row>
    <row r="45" spans="1:7" x14ac:dyDescent="0.25">
      <c r="A45" s="25"/>
      <c r="B45" s="25"/>
      <c r="C45" s="25"/>
      <c r="D45" s="25"/>
      <c r="E45" s="25"/>
      <c r="F45" s="25"/>
      <c r="G45" s="25"/>
    </row>
    <row r="46" spans="1:7" x14ac:dyDescent="0.25">
      <c r="A46" s="25"/>
      <c r="B46" s="25"/>
      <c r="C46" s="25"/>
      <c r="D46" s="25"/>
      <c r="E46" s="25"/>
      <c r="F46" s="25"/>
      <c r="G46" s="25"/>
    </row>
    <row r="47" spans="1:7" ht="15" customHeight="1" x14ac:dyDescent="0.25">
      <c r="A47" s="25"/>
      <c r="B47" s="25"/>
      <c r="C47" s="25"/>
      <c r="D47" s="25"/>
      <c r="E47" s="25"/>
      <c r="F47" s="25"/>
      <c r="G47" s="25"/>
    </row>
    <row r="48" spans="1:7" x14ac:dyDescent="0.25">
      <c r="A48" s="25"/>
      <c r="B48" s="25"/>
      <c r="C48" s="25"/>
      <c r="D48" s="25"/>
      <c r="E48" s="25"/>
      <c r="F48" s="25"/>
      <c r="G48" s="25"/>
    </row>
    <row r="49" spans="1:7" x14ac:dyDescent="0.25">
      <c r="A49" s="25"/>
      <c r="B49" s="25"/>
      <c r="C49" s="25"/>
      <c r="D49" s="25"/>
      <c r="E49" s="25"/>
      <c r="F49" s="25"/>
      <c r="G49" s="25"/>
    </row>
    <row r="50" spans="1:7" x14ac:dyDescent="0.25">
      <c r="A50" s="25"/>
      <c r="B50" s="25"/>
      <c r="C50" s="25"/>
      <c r="D50" s="25"/>
      <c r="E50" s="25"/>
      <c r="F50" s="25"/>
      <c r="G50" s="25"/>
    </row>
    <row r="51" spans="1:7" x14ac:dyDescent="0.25">
      <c r="A51" s="25"/>
      <c r="B51" s="25"/>
      <c r="C51" s="25"/>
      <c r="D51" s="25"/>
      <c r="E51" s="25"/>
      <c r="F51" s="25"/>
      <c r="G51" s="25"/>
    </row>
    <row r="52" spans="1:7" ht="15" customHeight="1" x14ac:dyDescent="0.25">
      <c r="A52" s="25"/>
      <c r="B52" s="25"/>
      <c r="C52" s="25"/>
      <c r="D52" s="25"/>
      <c r="E52" s="25"/>
      <c r="F52" s="25"/>
      <c r="G52" s="25"/>
    </row>
    <row r="53" spans="1:7" x14ac:dyDescent="0.25">
      <c r="A53" s="25"/>
      <c r="B53" s="25"/>
      <c r="C53" s="25"/>
      <c r="D53" s="25"/>
      <c r="E53" s="25"/>
      <c r="F53" s="25"/>
      <c r="G53" s="25"/>
    </row>
    <row r="54" spans="1:7" x14ac:dyDescent="0.25">
      <c r="A54" s="25"/>
      <c r="B54" s="25"/>
      <c r="C54" s="25"/>
      <c r="D54" s="25"/>
      <c r="E54" s="25"/>
      <c r="F54" s="25"/>
      <c r="G54" s="25"/>
    </row>
    <row r="55" spans="1:7" x14ac:dyDescent="0.25">
      <c r="A55" s="25"/>
      <c r="B55" s="25"/>
      <c r="C55" s="25"/>
      <c r="D55" s="25"/>
      <c r="E55" s="25"/>
      <c r="F55" s="25"/>
      <c r="G55" s="25"/>
    </row>
    <row r="56" spans="1:7" ht="15" customHeight="1" x14ac:dyDescent="0.25">
      <c r="A56" s="25"/>
      <c r="B56" s="25"/>
      <c r="C56" s="25"/>
      <c r="D56" s="25"/>
      <c r="E56" s="25"/>
      <c r="F56" s="25"/>
      <c r="G56" s="25"/>
    </row>
    <row r="57" spans="1:7" x14ac:dyDescent="0.25">
      <c r="A57" s="25"/>
      <c r="B57" s="25"/>
      <c r="C57" s="25"/>
      <c r="D57" s="25"/>
      <c r="E57" s="25"/>
      <c r="F57" s="25"/>
      <c r="G57" s="25"/>
    </row>
    <row r="58" spans="1:7" x14ac:dyDescent="0.25">
      <c r="A58" s="25"/>
      <c r="B58" s="25"/>
      <c r="C58" s="25"/>
      <c r="D58" s="25"/>
      <c r="E58" s="25"/>
      <c r="F58" s="25"/>
      <c r="G58" s="25"/>
    </row>
    <row r="59" spans="1:7" x14ac:dyDescent="0.25">
      <c r="A59" s="25"/>
      <c r="B59" s="25"/>
      <c r="C59" s="25"/>
      <c r="D59" s="25"/>
      <c r="E59" s="25"/>
      <c r="F59" s="25"/>
      <c r="G59" s="25"/>
    </row>
    <row r="60" spans="1:7" x14ac:dyDescent="0.25">
      <c r="A60" s="25"/>
      <c r="B60" s="25"/>
      <c r="C60" s="25"/>
      <c r="D60" s="25"/>
      <c r="E60" s="25"/>
      <c r="F60" s="25"/>
      <c r="G60" s="25"/>
    </row>
    <row r="61" spans="1:7" x14ac:dyDescent="0.25">
      <c r="A61" s="25"/>
      <c r="B61" s="25"/>
      <c r="C61" s="25"/>
      <c r="D61" s="25"/>
      <c r="E61" s="25"/>
      <c r="F61" s="25"/>
      <c r="G61" s="25"/>
    </row>
    <row r="62" spans="1:7" x14ac:dyDescent="0.25">
      <c r="C62" s="50"/>
      <c r="D62" s="24"/>
      <c r="E62" s="24"/>
      <c r="F62" s="24"/>
      <c r="G62" s="24"/>
    </row>
    <row r="63" spans="1:7" x14ac:dyDescent="0.25">
      <c r="C63" s="50"/>
      <c r="D63" s="24"/>
      <c r="E63" s="24"/>
      <c r="F63" s="24"/>
      <c r="G63" s="24"/>
    </row>
    <row r="64" spans="1:7" x14ac:dyDescent="0.25">
      <c r="C64" s="50"/>
      <c r="D64" s="29"/>
      <c r="E64" s="29"/>
      <c r="F64" s="24"/>
      <c r="G64" s="24"/>
    </row>
    <row r="65" spans="3:7" x14ac:dyDescent="0.25">
      <c r="C65" s="50"/>
      <c r="D65" s="24"/>
      <c r="E65" s="24"/>
      <c r="F65" s="24"/>
      <c r="G65" s="24"/>
    </row>
    <row r="66" spans="3:7" x14ac:dyDescent="0.25">
      <c r="C66" s="50"/>
      <c r="D66" s="24"/>
      <c r="E66" s="24"/>
      <c r="F66" s="24"/>
      <c r="G66" s="24"/>
    </row>
    <row r="67" spans="3:7" x14ac:dyDescent="0.25">
      <c r="C67" s="50"/>
      <c r="D67" s="24"/>
      <c r="E67" s="24"/>
      <c r="F67" s="24"/>
      <c r="G67" s="24"/>
    </row>
    <row r="68" spans="3:7" x14ac:dyDescent="0.25">
      <c r="C68" s="50"/>
      <c r="D68" s="24"/>
      <c r="E68" s="24"/>
      <c r="F68" s="24"/>
      <c r="G68" s="24"/>
    </row>
  </sheetData>
  <mergeCells count="17">
    <mergeCell ref="I2:M2"/>
    <mergeCell ref="I12:M12"/>
    <mergeCell ref="I21:M21"/>
    <mergeCell ref="O2:S2"/>
    <mergeCell ref="O12:S12"/>
    <mergeCell ref="O21:S21"/>
    <mergeCell ref="O3:S3"/>
    <mergeCell ref="O13:S13"/>
    <mergeCell ref="I13:M13"/>
    <mergeCell ref="I3:M3"/>
    <mergeCell ref="A2:G2"/>
    <mergeCell ref="A12:G12"/>
    <mergeCell ref="A21:G21"/>
    <mergeCell ref="O22:S22"/>
    <mergeCell ref="I22:M22"/>
    <mergeCell ref="D64:E64"/>
    <mergeCell ref="A32:C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Ingrao</dc:creator>
  <cp:lastModifiedBy>Joseph Ingrao</cp:lastModifiedBy>
  <dcterms:created xsi:type="dcterms:W3CDTF">2015-11-20T17:49:19Z</dcterms:created>
  <dcterms:modified xsi:type="dcterms:W3CDTF">2015-12-09T17:56:44Z</dcterms:modified>
</cp:coreProperties>
</file>